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activeTab="7"/>
  </bookViews>
  <sheets>
    <sheet name="Тит лист" sheetId="12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ИТОГ" sheetId="11" r:id="rId12"/>
  </sheets>
  <definedNames>
    <definedName name="_xlnm.Print_Area" localSheetId="0">'Тит лист'!$A$1:$I$55</definedName>
  </definedNames>
  <calcPr calcId="162913"/>
</workbook>
</file>

<file path=xl/calcChain.xml><?xml version="1.0" encoding="utf-8"?>
<calcChain xmlns="http://schemas.openxmlformats.org/spreadsheetml/2006/main">
  <c r="G10" i="10" l="1"/>
  <c r="N20" i="8"/>
  <c r="M20" i="8"/>
  <c r="L20" i="8"/>
  <c r="K20" i="8"/>
  <c r="J20" i="8"/>
  <c r="I20" i="8"/>
  <c r="H20" i="8"/>
  <c r="G20" i="8"/>
  <c r="F20" i="8"/>
  <c r="E20" i="8"/>
  <c r="D20" i="8"/>
  <c r="N20" i="1"/>
  <c r="M20" i="1"/>
  <c r="L20" i="1"/>
  <c r="K20" i="1"/>
  <c r="K21" i="1" s="1"/>
  <c r="J20" i="1"/>
  <c r="I20" i="1"/>
  <c r="H20" i="1"/>
  <c r="G20" i="1"/>
  <c r="F20" i="1"/>
  <c r="E20" i="1"/>
  <c r="D20" i="1"/>
  <c r="N20" i="2"/>
  <c r="M20" i="2"/>
  <c r="L20" i="2"/>
  <c r="K20" i="2"/>
  <c r="J20" i="2"/>
  <c r="I20" i="2"/>
  <c r="H20" i="2"/>
  <c r="G20" i="2"/>
  <c r="F20" i="2"/>
  <c r="F21" i="2" s="1"/>
  <c r="E20" i="2"/>
  <c r="D20" i="2"/>
  <c r="N19" i="3"/>
  <c r="M19" i="3"/>
  <c r="L19" i="3"/>
  <c r="K19" i="3"/>
  <c r="J19" i="3"/>
  <c r="I19" i="3"/>
  <c r="I20" i="3" s="1"/>
  <c r="H19" i="3"/>
  <c r="G19" i="3"/>
  <c r="F19" i="3"/>
  <c r="E19" i="3"/>
  <c r="D19" i="3"/>
  <c r="N20" i="4"/>
  <c r="M20" i="4"/>
  <c r="L20" i="4"/>
  <c r="K20" i="4"/>
  <c r="J20" i="4"/>
  <c r="I20" i="4"/>
  <c r="H20" i="4"/>
  <c r="G20" i="4"/>
  <c r="F20" i="4"/>
  <c r="E20" i="4"/>
  <c r="D20" i="4"/>
  <c r="B8" i="11" s="1"/>
  <c r="N20" i="5"/>
  <c r="M20" i="5"/>
  <c r="L20" i="5"/>
  <c r="K20" i="5"/>
  <c r="J20" i="5"/>
  <c r="I20" i="5"/>
  <c r="H20" i="5"/>
  <c r="G20" i="5"/>
  <c r="G21" i="5" s="1"/>
  <c r="F20" i="5"/>
  <c r="E20" i="5"/>
  <c r="D20" i="5"/>
  <c r="N19" i="6"/>
  <c r="M19" i="6"/>
  <c r="L19" i="6"/>
  <c r="K19" i="6"/>
  <c r="J19" i="6"/>
  <c r="J20" i="6" s="1"/>
  <c r="I19" i="6"/>
  <c r="I20" i="6" s="1"/>
  <c r="H19" i="6"/>
  <c r="G19" i="6"/>
  <c r="F19" i="6"/>
  <c r="E19" i="6"/>
  <c r="D19" i="6"/>
  <c r="N20" i="7"/>
  <c r="M20" i="7"/>
  <c r="L20" i="7"/>
  <c r="K20" i="7"/>
  <c r="J20" i="7"/>
  <c r="I20" i="7"/>
  <c r="H20" i="7"/>
  <c r="G20" i="7"/>
  <c r="F20" i="7"/>
  <c r="F21" i="7" s="1"/>
  <c r="E20" i="7"/>
  <c r="D20" i="7"/>
  <c r="N19" i="10"/>
  <c r="M19" i="10"/>
  <c r="L19" i="10"/>
  <c r="K19" i="10"/>
  <c r="J19" i="10"/>
  <c r="I19" i="10"/>
  <c r="I20" i="10" s="1"/>
  <c r="H19" i="10"/>
  <c r="G19" i="10"/>
  <c r="F19" i="10"/>
  <c r="E19" i="10"/>
  <c r="N19" i="9"/>
  <c r="M19" i="9"/>
  <c r="L19" i="9"/>
  <c r="L20" i="9" s="1"/>
  <c r="K19" i="9"/>
  <c r="J19" i="9"/>
  <c r="I19" i="9"/>
  <c r="H19" i="9"/>
  <c r="G19" i="9"/>
  <c r="F19" i="9"/>
  <c r="E19" i="9"/>
  <c r="D19" i="9"/>
  <c r="D20" i="9" s="1"/>
  <c r="D19" i="10"/>
  <c r="N10" i="10"/>
  <c r="N20" i="10" s="1"/>
  <c r="M10" i="10"/>
  <c r="M20" i="10" s="1"/>
  <c r="L10" i="10"/>
  <c r="L20" i="10" s="1"/>
  <c r="K10" i="10"/>
  <c r="K20" i="10" s="1"/>
  <c r="J10" i="10"/>
  <c r="J20" i="10" s="1"/>
  <c r="I10" i="10"/>
  <c r="H10" i="10"/>
  <c r="H20" i="10" s="1"/>
  <c r="F10" i="10"/>
  <c r="E10" i="10"/>
  <c r="E20" i="10" s="1"/>
  <c r="D10" i="10"/>
  <c r="I20" i="9"/>
  <c r="N9" i="9"/>
  <c r="N20" i="9" s="1"/>
  <c r="M9" i="9"/>
  <c r="M20" i="9" s="1"/>
  <c r="L9" i="9"/>
  <c r="K9" i="9"/>
  <c r="K20" i="9" s="1"/>
  <c r="J9" i="9"/>
  <c r="J20" i="9" s="1"/>
  <c r="I9" i="9"/>
  <c r="H9" i="9"/>
  <c r="H20" i="9" s="1"/>
  <c r="G9" i="9"/>
  <c r="G20" i="9"/>
  <c r="F9" i="9"/>
  <c r="E9" i="9"/>
  <c r="E20" i="9" s="1"/>
  <c r="D9" i="9"/>
  <c r="N10" i="8"/>
  <c r="N21" i="8"/>
  <c r="M10" i="8"/>
  <c r="M21" i="8" s="1"/>
  <c r="L10" i="8"/>
  <c r="L21" i="8" s="1"/>
  <c r="K10" i="8"/>
  <c r="K21" i="8"/>
  <c r="J10" i="8"/>
  <c r="J21" i="8"/>
  <c r="I10" i="8"/>
  <c r="I21" i="8" s="1"/>
  <c r="H10" i="8"/>
  <c r="H21" i="8" s="1"/>
  <c r="G10" i="8"/>
  <c r="F10" i="8"/>
  <c r="F21" i="8" s="1"/>
  <c r="E10" i="8"/>
  <c r="E21" i="8" s="1"/>
  <c r="D10" i="8"/>
  <c r="N10" i="7"/>
  <c r="N21" i="7" s="1"/>
  <c r="M10" i="7"/>
  <c r="L10" i="7"/>
  <c r="L21" i="7" s="1"/>
  <c r="K10" i="7"/>
  <c r="K21" i="7" s="1"/>
  <c r="J10" i="7"/>
  <c r="J21" i="7"/>
  <c r="I10" i="7"/>
  <c r="I21" i="7"/>
  <c r="H10" i="7"/>
  <c r="H21" i="7" s="1"/>
  <c r="G10" i="7"/>
  <c r="G21" i="7" s="1"/>
  <c r="F10" i="7"/>
  <c r="E10" i="7"/>
  <c r="E21" i="7" s="1"/>
  <c r="D10" i="7"/>
  <c r="D21" i="7" s="1"/>
  <c r="M20" i="6"/>
  <c r="N10" i="6"/>
  <c r="N20" i="6" s="1"/>
  <c r="M10" i="6"/>
  <c r="L10" i="6"/>
  <c r="L20" i="6" s="1"/>
  <c r="K10" i="6"/>
  <c r="K20" i="6" s="1"/>
  <c r="J10" i="6"/>
  <c r="I10" i="6"/>
  <c r="H10" i="6"/>
  <c r="H20" i="6" s="1"/>
  <c r="G10" i="6"/>
  <c r="G20" i="6"/>
  <c r="F10" i="6"/>
  <c r="F20" i="6" s="1"/>
  <c r="E10" i="6"/>
  <c r="E20" i="6" s="1"/>
  <c r="D10" i="6"/>
  <c r="J21" i="5"/>
  <c r="E21" i="5"/>
  <c r="N10" i="5"/>
  <c r="N21" i="5" s="1"/>
  <c r="M10" i="5"/>
  <c r="M21" i="5" s="1"/>
  <c r="L10" i="5"/>
  <c r="L21" i="5"/>
  <c r="K10" i="5"/>
  <c r="K21" i="5" s="1"/>
  <c r="J10" i="5"/>
  <c r="I10" i="5"/>
  <c r="I21" i="5" s="1"/>
  <c r="H10" i="5"/>
  <c r="H21" i="5" s="1"/>
  <c r="G10" i="5"/>
  <c r="F10" i="5"/>
  <c r="F21" i="5" s="1"/>
  <c r="E10" i="5"/>
  <c r="D10" i="5"/>
  <c r="D21" i="5" s="1"/>
  <c r="N21" i="4"/>
  <c r="N9" i="4"/>
  <c r="M9" i="4"/>
  <c r="M21" i="4" s="1"/>
  <c r="L9" i="4"/>
  <c r="L21" i="4" s="1"/>
  <c r="K9" i="4"/>
  <c r="K21" i="4" s="1"/>
  <c r="J9" i="4"/>
  <c r="J21" i="4" s="1"/>
  <c r="I9" i="4"/>
  <c r="I21" i="4" s="1"/>
  <c r="H9" i="4"/>
  <c r="H21" i="4" s="1"/>
  <c r="G9" i="4"/>
  <c r="G21" i="4"/>
  <c r="F9" i="4"/>
  <c r="F21" i="4" s="1"/>
  <c r="E9" i="4"/>
  <c r="E21" i="4" s="1"/>
  <c r="D9" i="4"/>
  <c r="D21" i="4" s="1"/>
  <c r="L20" i="3"/>
  <c r="N10" i="3"/>
  <c r="N20" i="3" s="1"/>
  <c r="M10" i="3"/>
  <c r="M20" i="3" s="1"/>
  <c r="L10" i="3"/>
  <c r="K10" i="3"/>
  <c r="K20" i="3" s="1"/>
  <c r="J10" i="3"/>
  <c r="J20" i="3" s="1"/>
  <c r="I10" i="3"/>
  <c r="H10" i="3"/>
  <c r="H20" i="3" s="1"/>
  <c r="G10" i="3"/>
  <c r="G20" i="3" s="1"/>
  <c r="F10" i="3"/>
  <c r="F20" i="3" s="1"/>
  <c r="E10" i="3"/>
  <c r="E20" i="3" s="1"/>
  <c r="D10" i="3"/>
  <c r="D20" i="3"/>
  <c r="N10" i="2"/>
  <c r="N21" i="2" s="1"/>
  <c r="M10" i="2"/>
  <c r="M21" i="2" s="1"/>
  <c r="D18" i="11" s="1"/>
  <c r="D19" i="11" s="1"/>
  <c r="L10" i="2"/>
  <c r="L21" i="2" s="1"/>
  <c r="K10" i="2"/>
  <c r="K21" i="2" s="1"/>
  <c r="J10" i="2"/>
  <c r="J21" i="2" s="1"/>
  <c r="I10" i="2"/>
  <c r="I21" i="2" s="1"/>
  <c r="H10" i="2"/>
  <c r="H21" i="2" s="1"/>
  <c r="G10" i="2"/>
  <c r="F10" i="2"/>
  <c r="E10" i="2"/>
  <c r="D10" i="2"/>
  <c r="D21" i="2" s="1"/>
  <c r="N10" i="1"/>
  <c r="N21" i="1" s="1"/>
  <c r="M10" i="1"/>
  <c r="L10" i="1"/>
  <c r="K10" i="1"/>
  <c r="J10" i="1"/>
  <c r="J21" i="1" s="1"/>
  <c r="I10" i="1"/>
  <c r="H10" i="1"/>
  <c r="G10" i="1"/>
  <c r="F10" i="1"/>
  <c r="D6" i="11" s="1"/>
  <c r="E10" i="1"/>
  <c r="D10" i="1"/>
  <c r="M21" i="7"/>
  <c r="G21" i="8"/>
  <c r="G20" i="10"/>
  <c r="F20" i="9"/>
  <c r="F20" i="10"/>
  <c r="D20" i="6"/>
  <c r="D20" i="10"/>
  <c r="D21" i="8"/>
  <c r="E21" i="1"/>
  <c r="G21" i="1"/>
  <c r="I21" i="1"/>
  <c r="M21" i="1"/>
  <c r="D21" i="1"/>
  <c r="H21" i="1"/>
  <c r="L21" i="1"/>
  <c r="C8" i="11"/>
  <c r="C9" i="11" s="1"/>
  <c r="D8" i="11"/>
  <c r="D9" i="11" s="1"/>
  <c r="E21" i="2"/>
  <c r="G21" i="2"/>
  <c r="B6" i="11"/>
  <c r="B7" i="11" s="1"/>
  <c r="B18" i="11" l="1"/>
  <c r="B19" i="11" s="1"/>
  <c r="C18" i="11"/>
  <c r="C19" i="11" s="1"/>
  <c r="E19" i="11" s="1"/>
  <c r="B9" i="11"/>
  <c r="B10" i="11"/>
  <c r="B11" i="11" s="1"/>
  <c r="D10" i="11"/>
  <c r="D7" i="11"/>
  <c r="D11" i="11" s="1"/>
  <c r="E6" i="11"/>
  <c r="C6" i="11"/>
  <c r="F21" i="1"/>
  <c r="E8" i="11"/>
  <c r="E9" i="11" s="1"/>
  <c r="E10" i="11" l="1"/>
  <c r="E7" i="11"/>
  <c r="C7" i="11"/>
  <c r="C11" i="11" s="1"/>
  <c r="C10" i="11"/>
  <c r="E11" i="11" l="1"/>
  <c r="B15" i="11" l="1"/>
  <c r="D15" i="11"/>
  <c r="F9" i="11"/>
  <c r="F7" i="11"/>
  <c r="C15" i="11"/>
</calcChain>
</file>

<file path=xl/sharedStrings.xml><?xml version="1.0" encoding="utf-8"?>
<sst xmlns="http://schemas.openxmlformats.org/spreadsheetml/2006/main" count="416" uniqueCount="145">
  <si>
    <t>Прием пищи, наименование блюда</t>
  </si>
  <si>
    <t>Пищевые вещества (г)</t>
  </si>
  <si>
    <t>Энергетическая ценность</t>
  </si>
  <si>
    <t>Ккал.</t>
  </si>
  <si>
    <t>Витамины (мг)</t>
  </si>
  <si>
    <t>Минеральные вещества (мг)</t>
  </si>
  <si>
    <t>В1</t>
  </si>
  <si>
    <t>С</t>
  </si>
  <si>
    <t>А</t>
  </si>
  <si>
    <t>Мg</t>
  </si>
  <si>
    <t>Са</t>
  </si>
  <si>
    <t>Р</t>
  </si>
  <si>
    <t>Fe</t>
  </si>
  <si>
    <t>Завтрак</t>
  </si>
  <si>
    <t>Каша рисовая с маслом</t>
  </si>
  <si>
    <t>Какао со сгущ. молоком</t>
  </si>
  <si>
    <t>Хлеб пшеничный</t>
  </si>
  <si>
    <t xml:space="preserve">Пряник </t>
  </si>
  <si>
    <t>Итого:</t>
  </si>
  <si>
    <t>Обед</t>
  </si>
  <si>
    <t>Салат из св, огурцов</t>
  </si>
  <si>
    <t>Щи со св капустой с курицей</t>
  </si>
  <si>
    <t>Макаронные отварные с маслом слив</t>
  </si>
  <si>
    <t>Колбаса отварная</t>
  </si>
  <si>
    <t>Чай с сахаром</t>
  </si>
  <si>
    <t>Итого за день:</t>
  </si>
  <si>
    <t>Суп молочный с вермишелью с масло слив.</t>
  </si>
  <si>
    <t>Кофейный напиток со сгущ. молоком</t>
  </si>
  <si>
    <t>Вафли</t>
  </si>
  <si>
    <t>Обед:</t>
  </si>
  <si>
    <t>Салат из св помидор</t>
  </si>
  <si>
    <t>Суп «полевой» с крупой  с тушеным консерв. мясом</t>
  </si>
  <si>
    <t>Рыба отварная припущенная с маслом слив</t>
  </si>
  <si>
    <t>Картофель отварной</t>
  </si>
  <si>
    <t xml:space="preserve">Кисель </t>
  </si>
  <si>
    <t>Каша гречневая рассыпчатая с маслом слив.</t>
  </si>
  <si>
    <t>Чай с сахаром с лимоном</t>
  </si>
  <si>
    <t>Салат из отварной свеклы</t>
  </si>
  <si>
    <t>Суп из говядины с бобовыми изд.</t>
  </si>
  <si>
    <t>Плов с курицей</t>
  </si>
  <si>
    <t>Компот из сухофруктов</t>
  </si>
  <si>
    <t>Каша боярская «пшенная с изюмом»</t>
  </si>
  <si>
    <t>Бутерброд с сыром с маслом сливочным</t>
  </si>
  <si>
    <t>Винегрет овощной</t>
  </si>
  <si>
    <t>Рассольник с курицей</t>
  </si>
  <si>
    <t>Макаронны отварные</t>
  </si>
  <si>
    <t>Котлета мясная</t>
  </si>
  <si>
    <t xml:space="preserve">Соус </t>
  </si>
  <si>
    <t xml:space="preserve">Чай с сахаром </t>
  </si>
  <si>
    <t>Печенье сахарное</t>
  </si>
  <si>
    <t>Салат из моркови с яблоками</t>
  </si>
  <si>
    <t>Борщ из св кап. с тушеным консерв. мясом</t>
  </si>
  <si>
    <t>Каша «дружба» на молоке с маслом</t>
  </si>
  <si>
    <t>Яйцо отварное</t>
  </si>
  <si>
    <t>Салат из св. огурцов</t>
  </si>
  <si>
    <t>Солянка с колбасой со смет</t>
  </si>
  <si>
    <t>Бутерброд с маслом сливочным</t>
  </si>
  <si>
    <t>Салат из св. капусты</t>
  </si>
  <si>
    <t xml:space="preserve">Суп картофельный с мясными фрикадельками </t>
  </si>
  <si>
    <t>Курица запеченая</t>
  </si>
  <si>
    <t>Каша молочная манная с маслом слив</t>
  </si>
  <si>
    <t xml:space="preserve">Обед </t>
  </si>
  <si>
    <t>Суп из говядины с вермишелью</t>
  </si>
  <si>
    <t>Рис отварной с маслом сливоч.</t>
  </si>
  <si>
    <t>Сосиска отварная</t>
  </si>
  <si>
    <t>Суп молочный рисовый</t>
  </si>
  <si>
    <t>Салат из св огурцов</t>
  </si>
  <si>
    <t>Суп картофельный с рыбными консервами</t>
  </si>
  <si>
    <t>Гуляш мясной с/с</t>
  </si>
  <si>
    <t>Каша геркулесовая молочная с маслом слив.</t>
  </si>
  <si>
    <t>Печенье</t>
  </si>
  <si>
    <t>Винегрет овощной с/м</t>
  </si>
  <si>
    <t>Рассольник с тушеным мясом</t>
  </si>
  <si>
    <t>Плов из отварной говядины</t>
  </si>
  <si>
    <t>Белки</t>
  </si>
  <si>
    <t>Жиры</t>
  </si>
  <si>
    <t>Углеводы</t>
  </si>
  <si>
    <r>
      <t xml:space="preserve">№ </t>
    </r>
    <r>
      <rPr>
        <b/>
        <sz val="10"/>
        <color indexed="8"/>
        <rFont val="Times New Roman"/>
        <family val="1"/>
        <charset val="204"/>
      </rPr>
      <t>рец</t>
    </r>
  </si>
  <si>
    <t>ПЕРВЫЙ ДЕНЬ</t>
  </si>
  <si>
    <t>ДЕСЯТЫЙ ДЕНЬ</t>
  </si>
  <si>
    <t>ДЕВЯТЫЙ ДЕНЬ</t>
  </si>
  <si>
    <t>Масса порции (г)</t>
  </si>
  <si>
    <t>ВОСЬМОЙ ДЕНЬ</t>
  </si>
  <si>
    <t>СЕДЬМОЙ ДЕНЬ</t>
  </si>
  <si>
    <t>ШЕСТОЙ ДЕНЬ</t>
  </si>
  <si>
    <t>ПЯТЫЙ ДЕНЬ</t>
  </si>
  <si>
    <t>ЧЕТВЕРТЫЙ ДЕНЬ</t>
  </si>
  <si>
    <t>Завтрак:</t>
  </si>
  <si>
    <t>возраст 11-18 лет</t>
  </si>
  <si>
    <t>Булочка с присыпкой</t>
  </si>
  <si>
    <t>Итого :</t>
  </si>
  <si>
    <t>40/10/10</t>
  </si>
  <si>
    <t>Пирожок с яйцом</t>
  </si>
  <si>
    <t>Булочка «французская»</t>
  </si>
  <si>
    <t>200/30</t>
  </si>
  <si>
    <t>Запеканка рисовая со сгущ. молоком</t>
  </si>
  <si>
    <t>Каша гречневая с/м</t>
  </si>
  <si>
    <t>Булочка домашняя</t>
  </si>
  <si>
    <t>Пирожок с мясом</t>
  </si>
  <si>
    <t>50/10</t>
  </si>
  <si>
    <t>Булочка «ванильная»</t>
  </si>
  <si>
    <t>Булочка с повидлом</t>
  </si>
  <si>
    <t>Пирожок с капустой</t>
  </si>
  <si>
    <t>200/15</t>
  </si>
  <si>
    <t xml:space="preserve"> </t>
  </si>
  <si>
    <t>Прием пищи</t>
  </si>
  <si>
    <t>Пищевые вещества (химический  состав), г</t>
  </si>
  <si>
    <t>белки</t>
  </si>
  <si>
    <t>жиры</t>
  </si>
  <si>
    <t>углеводы</t>
  </si>
  <si>
    <t>Итого в завтрак за 10 дней</t>
  </si>
  <si>
    <t>норма завтрак</t>
  </si>
  <si>
    <t>Среднее дневное значение завтрака</t>
  </si>
  <si>
    <t>факт</t>
  </si>
  <si>
    <t>Итого в обед за 10 дней</t>
  </si>
  <si>
    <t>норма обед</t>
  </si>
  <si>
    <t>Среднее дневное значение обеда</t>
  </si>
  <si>
    <t>Итого за 10 дней:</t>
  </si>
  <si>
    <t>Среднее значение за 10 дней</t>
  </si>
  <si>
    <t>норма при 60 % (2-х разовое питание)</t>
  </si>
  <si>
    <t>соотношение от калорийности %</t>
  </si>
  <si>
    <t>норма соотношения</t>
  </si>
  <si>
    <t>10-15%</t>
  </si>
  <si>
    <t>30-32%</t>
  </si>
  <si>
    <t>55-60%</t>
  </si>
  <si>
    <t>Вит. С (в продуктах)</t>
  </si>
  <si>
    <t>P</t>
  </si>
  <si>
    <t>соотн. Са/Р</t>
  </si>
  <si>
    <t>всего за 10 дней</t>
  </si>
  <si>
    <t>среднее значение за 10 дней</t>
  </si>
  <si>
    <t>Сборник рецептур блюд и кулинарных изделий для предприятий общественного питания при общеобразовательных школах/ под. Ред. Лапшиной В.Т. 2014.</t>
  </si>
  <si>
    <t xml:space="preserve">Подсчет пищевой и энергетической ценности  питания детей с 11 до 18 лет за 10 дней </t>
  </si>
  <si>
    <t>Бутерброд с сыром и маслом сливочным</t>
  </si>
  <si>
    <t>ТРЕТИЙ ДЕНЬ</t>
  </si>
  <si>
    <t>ВТОРОЙ ДЕНЬ</t>
  </si>
  <si>
    <t>Хлеб ржано-пшеничный</t>
  </si>
  <si>
    <t>180/10</t>
  </si>
  <si>
    <t>50/10/10</t>
  </si>
  <si>
    <t>Булочка сдобная с/с</t>
  </si>
  <si>
    <t>100/40</t>
  </si>
  <si>
    <t>Жаркое по-домашнему с мясом говяж</t>
  </si>
  <si>
    <t>200/45</t>
  </si>
  <si>
    <t>250/25/15</t>
  </si>
  <si>
    <t>200/10</t>
  </si>
  <si>
    <t>Чай с сахаром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</si>
</sst>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Calibri"/>
      <family val="2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2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/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/>
    <xf numFmtId="0" fontId="11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12" fillId="0" borderId="0" xfId="0" applyFont="1"/>
    <xf numFmtId="0" fontId="13" fillId="0" borderId="21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/>
    <xf numFmtId="0" fontId="15" fillId="0" borderId="24" xfId="0" applyFont="1" applyBorder="1" applyAlignment="1">
      <alignment wrapText="1"/>
    </xf>
    <xf numFmtId="2" fontId="15" fillId="0" borderId="25" xfId="0" applyNumberFormat="1" applyFont="1" applyBorder="1" applyAlignment="1">
      <alignment horizontal="center"/>
    </xf>
    <xf numFmtId="9" fontId="15" fillId="0" borderId="0" xfId="0" applyNumberFormat="1" applyFont="1" applyAlignment="1">
      <alignment horizontal="center"/>
    </xf>
    <xf numFmtId="0" fontId="16" fillId="0" borderId="0" xfId="0" applyFont="1"/>
    <xf numFmtId="1" fontId="15" fillId="0" borderId="26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wrapText="1"/>
    </xf>
    <xf numFmtId="9" fontId="15" fillId="0" borderId="26" xfId="0" applyNumberFormat="1" applyFont="1" applyBorder="1" applyAlignment="1">
      <alignment horizontal="center"/>
    </xf>
    <xf numFmtId="0" fontId="17" fillId="2" borderId="24" xfId="0" applyFont="1" applyFill="1" applyBorder="1" applyAlignment="1">
      <alignment wrapText="1"/>
    </xf>
    <xf numFmtId="164" fontId="15" fillId="2" borderId="25" xfId="0" applyNumberFormat="1" applyFont="1" applyFill="1" applyBorder="1" applyAlignment="1">
      <alignment horizontal="center"/>
    </xf>
    <xf numFmtId="0" fontId="17" fillId="3" borderId="17" xfId="0" applyFont="1" applyFill="1" applyBorder="1" applyAlignment="1">
      <alignment wrapText="1"/>
    </xf>
    <xf numFmtId="0" fontId="13" fillId="3" borderId="27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wrapText="1"/>
    </xf>
    <xf numFmtId="2" fontId="13" fillId="4" borderId="17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wrapText="1"/>
    </xf>
    <xf numFmtId="164" fontId="12" fillId="2" borderId="17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5" fillId="3" borderId="0" xfId="0" applyFont="1" applyFill="1" applyBorder="1" applyAlignment="1">
      <alignment horizontal="left" wrapText="1"/>
    </xf>
    <xf numFmtId="164" fontId="12" fillId="3" borderId="17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2" fontId="14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5" fillId="2" borderId="22" xfId="0" applyFont="1" applyFill="1" applyBorder="1" applyAlignment="1">
      <alignment wrapText="1"/>
    </xf>
    <xf numFmtId="164" fontId="12" fillId="2" borderId="22" xfId="0" applyNumberFormat="1" applyFont="1" applyFill="1" applyBorder="1" applyAlignment="1">
      <alignment horizontal="center"/>
    </xf>
    <xf numFmtId="0" fontId="15" fillId="3" borderId="22" xfId="0" applyFont="1" applyFill="1" applyBorder="1" applyAlignment="1">
      <alignment wrapText="1"/>
    </xf>
    <xf numFmtId="0" fontId="0" fillId="3" borderId="22" xfId="0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right"/>
    </xf>
    <xf numFmtId="0" fontId="17" fillId="4" borderId="28" xfId="0" applyFont="1" applyFill="1" applyBorder="1" applyAlignment="1">
      <alignment wrapText="1"/>
    </xf>
    <xf numFmtId="164" fontId="15" fillId="4" borderId="2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1394460</xdr:colOff>
          <xdr:row>54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view="pageBreakPreview" topLeftCell="A14" zoomScaleNormal="100" zoomScaleSheetLayoutView="100" workbookViewId="0">
      <selection activeCell="I42" sqref="I42"/>
    </sheetView>
  </sheetViews>
  <sheetFormatPr defaultRowHeight="14.4" x14ac:dyDescent="0.3"/>
  <cols>
    <col min="9" max="9" width="26.44140625" customWidth="1"/>
  </cols>
  <sheetData/>
  <phoneticPr fontId="21" type="noConversion"/>
  <pageMargins left="0.25" right="0.22" top="0.22" bottom="0.23" header="0.16" footer="0.16"/>
  <pageSetup paperSize="9" scale="9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DF" shapeId="10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1394460</xdr:colOff>
                <xdr:row>54</xdr:row>
                <xdr:rowOff>114300</xdr:rowOff>
              </to>
            </anchor>
          </objectPr>
        </oleObject>
      </mc:Choice>
      <mc:Fallback>
        <oleObject progId="PDF" shapeId="10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75" zoomScaleNormal="90" workbookViewId="0">
      <selection activeCell="G21" sqref="G21"/>
    </sheetView>
  </sheetViews>
  <sheetFormatPr defaultRowHeight="14.4" x14ac:dyDescent="0.3"/>
  <cols>
    <col min="2" max="2" width="32.44140625" customWidth="1"/>
    <col min="3" max="3" width="13.44140625" customWidth="1"/>
    <col min="5" max="5" width="9.44140625" customWidth="1"/>
    <col min="6" max="6" width="12.109375" customWidth="1"/>
    <col min="7" max="7" width="16.664062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80</v>
      </c>
    </row>
    <row r="3" spans="1:14" ht="30.75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16.2" thickBot="1" x14ac:dyDescent="0.35">
      <c r="A6" s="41">
        <v>52</v>
      </c>
      <c r="B6" s="25" t="s">
        <v>65</v>
      </c>
      <c r="C6" s="43">
        <v>250</v>
      </c>
      <c r="D6" s="25">
        <v>6.2</v>
      </c>
      <c r="E6" s="25">
        <v>7.9</v>
      </c>
      <c r="F6" s="25">
        <v>23.28</v>
      </c>
      <c r="G6" s="26">
        <v>279.8</v>
      </c>
      <c r="H6" s="26">
        <v>0.37</v>
      </c>
      <c r="I6" s="26">
        <v>72.5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1.8" thickBot="1" x14ac:dyDescent="0.35">
      <c r="A7" s="11">
        <v>377</v>
      </c>
      <c r="B7" s="7" t="s">
        <v>132</v>
      </c>
      <c r="C7" s="4" t="s">
        <v>137</v>
      </c>
      <c r="D7" s="7">
        <v>5.09</v>
      </c>
      <c r="E7" s="7">
        <v>9.31</v>
      </c>
      <c r="F7" s="7">
        <v>23.95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2" thickBot="1" x14ac:dyDescent="0.35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2" thickBot="1" x14ac:dyDescent="0.35">
      <c r="A9" s="11"/>
      <c r="B9" s="14" t="s">
        <v>18</v>
      </c>
      <c r="C9" s="3"/>
      <c r="D9" s="3">
        <f>D6+D7+D8</f>
        <v>15.069999999999999</v>
      </c>
      <c r="E9" s="3">
        <f t="shared" ref="E9:N9" si="0">E6+E7+E8</f>
        <v>21.12</v>
      </c>
      <c r="F9" s="3">
        <f t="shared" si="0"/>
        <v>53.27</v>
      </c>
      <c r="G9" s="3">
        <f t="shared" si="0"/>
        <v>609</v>
      </c>
      <c r="H9" s="3">
        <f t="shared" si="0"/>
        <v>0.5</v>
      </c>
      <c r="I9" s="3">
        <f t="shared" si="0"/>
        <v>73.099999999999994</v>
      </c>
      <c r="J9" s="3">
        <f t="shared" si="0"/>
        <v>0.84</v>
      </c>
      <c r="K9" s="3">
        <f t="shared" si="0"/>
        <v>112.46000000000001</v>
      </c>
      <c r="L9" s="3">
        <f t="shared" si="0"/>
        <v>494.76</v>
      </c>
      <c r="M9" s="3">
        <f t="shared" si="0"/>
        <v>249.73000000000002</v>
      </c>
      <c r="N9" s="3">
        <f t="shared" si="0"/>
        <v>2.62</v>
      </c>
    </row>
    <row r="10" spans="1:14" ht="16.2" thickBot="1" x14ac:dyDescent="0.35">
      <c r="A10" s="11"/>
      <c r="B10" s="16" t="s">
        <v>19</v>
      </c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  <c r="N10" s="7"/>
    </row>
    <row r="11" spans="1:14" ht="16.2" thickBot="1" x14ac:dyDescent="0.35">
      <c r="A11" s="11">
        <v>19</v>
      </c>
      <c r="B11" s="7" t="s">
        <v>66</v>
      </c>
      <c r="C11" s="44">
        <v>100</v>
      </c>
      <c r="D11" s="25">
        <v>1.2</v>
      </c>
      <c r="E11" s="25">
        <v>14.2</v>
      </c>
      <c r="F11" s="25">
        <v>6</v>
      </c>
      <c r="G11" s="26">
        <v>158</v>
      </c>
      <c r="H11" s="26">
        <v>0.01</v>
      </c>
      <c r="I11" s="26">
        <v>5.0999999999999996</v>
      </c>
      <c r="J11" s="26">
        <v>0</v>
      </c>
      <c r="K11" s="26">
        <v>3.89</v>
      </c>
      <c r="L11" s="26">
        <v>16.2</v>
      </c>
      <c r="M11" s="26">
        <v>18.899999999999999</v>
      </c>
      <c r="N11" s="25">
        <v>0.45</v>
      </c>
    </row>
    <row r="12" spans="1:14" ht="28.2" thickBot="1" x14ac:dyDescent="0.35">
      <c r="A12" s="11">
        <v>72</v>
      </c>
      <c r="B12" s="22" t="s">
        <v>67</v>
      </c>
      <c r="C12" s="11">
        <v>250</v>
      </c>
      <c r="D12" s="7">
        <v>6.22</v>
      </c>
      <c r="E12" s="7">
        <v>8.2100000000000009</v>
      </c>
      <c r="F12" s="7">
        <v>18.39</v>
      </c>
      <c r="G12" s="5">
        <v>172</v>
      </c>
      <c r="H12" s="5">
        <v>0.2</v>
      </c>
      <c r="I12" s="5">
        <v>21.5</v>
      </c>
      <c r="J12" s="5">
        <v>0.03</v>
      </c>
      <c r="K12" s="5">
        <v>28.2</v>
      </c>
      <c r="L12" s="5">
        <v>18.5</v>
      </c>
      <c r="M12" s="5">
        <v>153.62</v>
      </c>
      <c r="N12" s="7">
        <v>1.1000000000000001</v>
      </c>
    </row>
    <row r="13" spans="1:14" ht="31.8" thickBot="1" x14ac:dyDescent="0.35">
      <c r="A13" s="11">
        <v>302</v>
      </c>
      <c r="B13" s="7" t="s">
        <v>35</v>
      </c>
      <c r="C13" s="4" t="s">
        <v>143</v>
      </c>
      <c r="D13" s="7">
        <v>7.8</v>
      </c>
      <c r="E13" s="7">
        <v>12.2</v>
      </c>
      <c r="F13" s="7">
        <v>49.2</v>
      </c>
      <c r="G13" s="5">
        <v>197.1</v>
      </c>
      <c r="H13" s="5">
        <v>0.01</v>
      </c>
      <c r="I13" s="5">
        <v>0.61</v>
      </c>
      <c r="J13" s="5">
        <v>0.02</v>
      </c>
      <c r="K13" s="5">
        <v>80.900000000000006</v>
      </c>
      <c r="L13" s="5">
        <v>80</v>
      </c>
      <c r="M13" s="5">
        <v>154</v>
      </c>
      <c r="N13" s="7">
        <v>2.4</v>
      </c>
    </row>
    <row r="14" spans="1:14" ht="16.2" thickBot="1" x14ac:dyDescent="0.35">
      <c r="A14" s="11"/>
      <c r="B14" s="7" t="s">
        <v>68</v>
      </c>
      <c r="C14" s="4" t="s">
        <v>139</v>
      </c>
      <c r="D14" s="7">
        <v>11.68</v>
      </c>
      <c r="E14" s="7">
        <v>14.21</v>
      </c>
      <c r="F14" s="7">
        <v>6.74</v>
      </c>
      <c r="G14" s="5">
        <v>191.5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2" thickBot="1" x14ac:dyDescent="0.35">
      <c r="A15" s="11">
        <v>283</v>
      </c>
      <c r="B15" s="7" t="s">
        <v>40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5">
        <v>0</v>
      </c>
      <c r="K15" s="5">
        <v>0</v>
      </c>
      <c r="L15" s="5">
        <v>116.8</v>
      </c>
      <c r="M15" s="5">
        <v>0</v>
      </c>
      <c r="N15" s="7">
        <v>0.66</v>
      </c>
    </row>
    <row r="16" spans="1:14" ht="16.2" thickBot="1" x14ac:dyDescent="0.35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2" thickBot="1" x14ac:dyDescent="0.35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41">
        <v>343</v>
      </c>
      <c r="B18" s="25" t="s">
        <v>102</v>
      </c>
      <c r="C18" s="4">
        <v>90</v>
      </c>
      <c r="D18" s="7">
        <v>5.05</v>
      </c>
      <c r="E18" s="7">
        <v>4.63</v>
      </c>
      <c r="F18" s="7">
        <v>33.520000000000003</v>
      </c>
      <c r="G18" s="5">
        <v>57.7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2" thickBot="1" x14ac:dyDescent="0.35">
      <c r="A19" s="11"/>
      <c r="B19" s="14" t="s">
        <v>18</v>
      </c>
      <c r="C19" s="16"/>
      <c r="D19" s="3">
        <f>D11+D12+D13+D14+D15+D16+D18+D17</f>
        <v>43.069999999999993</v>
      </c>
      <c r="E19" s="3">
        <f t="shared" ref="E19:N19" si="1">E11+E12+E13+E14+E15+E16+E18+E17</f>
        <v>55.25</v>
      </c>
      <c r="F19" s="3">
        <f t="shared" si="1"/>
        <v>184.05</v>
      </c>
      <c r="G19" s="3">
        <f t="shared" si="1"/>
        <v>1094.8000000000002</v>
      </c>
      <c r="H19" s="3">
        <f t="shared" si="1"/>
        <v>0.76</v>
      </c>
      <c r="I19" s="3">
        <f t="shared" si="1"/>
        <v>30.48</v>
      </c>
      <c r="J19" s="3">
        <f t="shared" si="1"/>
        <v>6.0000000000000005E-2</v>
      </c>
      <c r="K19" s="3">
        <f t="shared" si="1"/>
        <v>214.62</v>
      </c>
      <c r="L19" s="3">
        <f t="shared" si="1"/>
        <v>355.41</v>
      </c>
      <c r="M19" s="3">
        <f t="shared" si="1"/>
        <v>724.42</v>
      </c>
      <c r="N19" s="3">
        <f t="shared" si="1"/>
        <v>10.709999999999999</v>
      </c>
    </row>
    <row r="20" spans="1:14" ht="16.2" thickBot="1" x14ac:dyDescent="0.35">
      <c r="A20" s="53"/>
      <c r="B20" s="57" t="s">
        <v>25</v>
      </c>
      <c r="C20" s="53"/>
      <c r="D20" s="97">
        <f>D19+D9</f>
        <v>58.139999999999993</v>
      </c>
      <c r="E20" s="97">
        <f t="shared" ref="E20:N20" si="2">E19+E9</f>
        <v>76.37</v>
      </c>
      <c r="F20" s="97">
        <f t="shared" si="2"/>
        <v>237.32000000000002</v>
      </c>
      <c r="G20" s="97">
        <f t="shared" si="2"/>
        <v>1703.8000000000002</v>
      </c>
      <c r="H20" s="97">
        <f t="shared" si="2"/>
        <v>1.26</v>
      </c>
      <c r="I20" s="97">
        <f t="shared" si="2"/>
        <v>103.58</v>
      </c>
      <c r="J20" s="97">
        <f t="shared" si="2"/>
        <v>0.9</v>
      </c>
      <c r="K20" s="97">
        <f t="shared" si="2"/>
        <v>327.08000000000004</v>
      </c>
      <c r="L20" s="97">
        <f t="shared" si="2"/>
        <v>850.17000000000007</v>
      </c>
      <c r="M20" s="97">
        <f t="shared" si="2"/>
        <v>974.15</v>
      </c>
      <c r="N20" s="97">
        <f t="shared" si="2"/>
        <v>13.329999999999998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view="pageBreakPreview" zoomScale="75" zoomScaleNormal="90" workbookViewId="0">
      <selection activeCell="I16" sqref="I16"/>
    </sheetView>
  </sheetViews>
  <sheetFormatPr defaultRowHeight="14.4" x14ac:dyDescent="0.3"/>
  <cols>
    <col min="2" max="2" width="33.44140625" customWidth="1"/>
    <col min="3" max="3" width="13.5546875" customWidth="1"/>
    <col min="6" max="6" width="12.88671875" customWidth="1"/>
    <col min="7" max="7" width="17.664062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79</v>
      </c>
    </row>
    <row r="3" spans="1:14" ht="27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24" customHeight="1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/>
      <c r="B6" s="25" t="s">
        <v>69</v>
      </c>
      <c r="C6" s="43" t="s">
        <v>103</v>
      </c>
      <c r="D6" s="25">
        <v>16.04</v>
      </c>
      <c r="E6" s="25">
        <v>18.510000000000002</v>
      </c>
      <c r="F6" s="25">
        <v>21.86</v>
      </c>
      <c r="G6" s="26">
        <v>307</v>
      </c>
      <c r="H6" s="26">
        <v>0.22</v>
      </c>
      <c r="I6" s="26">
        <v>0.61</v>
      </c>
      <c r="J6" s="26">
        <v>0.02</v>
      </c>
      <c r="K6" s="26">
        <v>2.08</v>
      </c>
      <c r="L6" s="26">
        <v>283.39999999999998</v>
      </c>
      <c r="M6" s="26">
        <v>23.9</v>
      </c>
      <c r="N6" s="25">
        <v>0.4</v>
      </c>
    </row>
    <row r="7" spans="1:14" ht="16.2" thickBot="1" x14ac:dyDescent="0.35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2" thickBot="1" x14ac:dyDescent="0.35">
      <c r="A8" s="11"/>
      <c r="B8" s="7" t="s">
        <v>70</v>
      </c>
      <c r="C8" s="4">
        <v>80</v>
      </c>
      <c r="D8" s="7">
        <v>9.8000000000000007</v>
      </c>
      <c r="E8" s="7">
        <v>6.3</v>
      </c>
      <c r="F8" s="7">
        <v>23.1</v>
      </c>
      <c r="G8" s="5">
        <v>168</v>
      </c>
      <c r="H8" s="5">
        <v>0</v>
      </c>
      <c r="I8" s="5">
        <v>1.45</v>
      </c>
      <c r="J8" s="5">
        <v>0.03</v>
      </c>
      <c r="K8" s="5">
        <v>21</v>
      </c>
      <c r="L8" s="5">
        <v>186</v>
      </c>
      <c r="M8" s="5">
        <v>138</v>
      </c>
      <c r="N8" s="7">
        <v>0.15</v>
      </c>
    </row>
    <row r="9" spans="1:14" ht="31.8" thickBot="1" x14ac:dyDescent="0.35">
      <c r="A9" s="11">
        <v>285</v>
      </c>
      <c r="B9" s="7" t="s">
        <v>27</v>
      </c>
      <c r="C9" s="7">
        <v>200</v>
      </c>
      <c r="D9" s="7">
        <v>2.4</v>
      </c>
      <c r="E9" s="7">
        <v>3.6</v>
      </c>
      <c r="F9" s="7">
        <v>27.9</v>
      </c>
      <c r="G9" s="5">
        <v>74.8</v>
      </c>
      <c r="H9" s="5">
        <v>0.02</v>
      </c>
      <c r="I9" s="5">
        <v>0.46</v>
      </c>
      <c r="J9" s="5">
        <v>0.02</v>
      </c>
      <c r="K9" s="5">
        <v>23.6</v>
      </c>
      <c r="L9" s="5">
        <v>143.6</v>
      </c>
      <c r="M9" s="5">
        <v>100</v>
      </c>
      <c r="N9" s="7">
        <v>0.76</v>
      </c>
    </row>
    <row r="10" spans="1:14" ht="16.2" thickBot="1" x14ac:dyDescent="0.35">
      <c r="A10" s="11"/>
      <c r="B10" s="14" t="s">
        <v>18</v>
      </c>
      <c r="C10" s="7"/>
      <c r="D10" s="3">
        <f>D6+D7+D8+D9</f>
        <v>30.9</v>
      </c>
      <c r="E10" s="3">
        <f t="shared" ref="E10:N10" si="0">E6+E7+E8+E9</f>
        <v>28.860000000000003</v>
      </c>
      <c r="F10" s="3">
        <f t="shared" si="0"/>
        <v>96.72</v>
      </c>
      <c r="G10" s="3">
        <f>G6+G7+G8+G9</f>
        <v>639.79999999999995</v>
      </c>
      <c r="H10" s="3">
        <f t="shared" si="0"/>
        <v>0.34</v>
      </c>
      <c r="I10" s="3">
        <f t="shared" si="0"/>
        <v>2.52</v>
      </c>
      <c r="J10" s="3">
        <f t="shared" si="0"/>
        <v>7.0000000000000007E-2</v>
      </c>
      <c r="K10" s="3">
        <f t="shared" si="0"/>
        <v>69.44</v>
      </c>
      <c r="L10" s="3">
        <f t="shared" si="0"/>
        <v>630.88</v>
      </c>
      <c r="M10" s="3">
        <f t="shared" si="0"/>
        <v>318.56</v>
      </c>
      <c r="N10" s="3">
        <f t="shared" si="0"/>
        <v>2.37</v>
      </c>
    </row>
    <row r="11" spans="1:14" ht="16.2" thickBot="1" x14ac:dyDescent="0.35">
      <c r="A11" s="11"/>
      <c r="B11" s="16" t="s">
        <v>61</v>
      </c>
      <c r="C11" s="7"/>
      <c r="D11" s="3"/>
      <c r="E11" s="3"/>
      <c r="F11" s="3"/>
      <c r="G11" s="2"/>
      <c r="H11" s="50"/>
      <c r="I11" s="50"/>
      <c r="J11" s="50"/>
      <c r="K11" s="50"/>
      <c r="L11" s="50"/>
      <c r="M11" s="50"/>
      <c r="N11" s="50"/>
    </row>
    <row r="12" spans="1:14" ht="16.2" thickBot="1" x14ac:dyDescent="0.35">
      <c r="A12" s="11">
        <v>19</v>
      </c>
      <c r="B12" s="7" t="s">
        <v>71</v>
      </c>
      <c r="C12" s="44">
        <v>100</v>
      </c>
      <c r="D12" s="7">
        <v>1.8</v>
      </c>
      <c r="E12" s="7">
        <v>8.2100000000000009</v>
      </c>
      <c r="F12" s="7">
        <v>6.4</v>
      </c>
      <c r="G12" s="5">
        <v>64</v>
      </c>
      <c r="H12" s="46">
        <v>0.04</v>
      </c>
      <c r="I12" s="46">
        <v>15</v>
      </c>
      <c r="J12" s="46">
        <v>0</v>
      </c>
      <c r="K12" s="46">
        <v>12</v>
      </c>
      <c r="L12" s="46">
        <v>26.4</v>
      </c>
      <c r="M12" s="46">
        <v>156</v>
      </c>
      <c r="N12" s="46">
        <v>0.54</v>
      </c>
    </row>
    <row r="13" spans="1:14" ht="16.2" thickBot="1" x14ac:dyDescent="0.35">
      <c r="A13" s="11">
        <v>67</v>
      </c>
      <c r="B13" s="7" t="s">
        <v>72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46">
        <v>0.05</v>
      </c>
      <c r="I13" s="46">
        <v>0.51</v>
      </c>
      <c r="J13" s="46">
        <v>0.1</v>
      </c>
      <c r="K13" s="46">
        <v>25.5</v>
      </c>
      <c r="L13" s="46">
        <v>156</v>
      </c>
      <c r="M13" s="46">
        <v>216</v>
      </c>
      <c r="N13" s="46">
        <v>0.68</v>
      </c>
    </row>
    <row r="14" spans="1:14" ht="16.2" thickBot="1" x14ac:dyDescent="0.35">
      <c r="A14" s="11"/>
      <c r="B14" s="7" t="s">
        <v>73</v>
      </c>
      <c r="C14" s="7">
        <v>200</v>
      </c>
      <c r="D14" s="7">
        <v>17.2</v>
      </c>
      <c r="E14" s="7">
        <v>8.4</v>
      </c>
      <c r="F14" s="7">
        <v>12.8</v>
      </c>
      <c r="G14" s="5">
        <v>224</v>
      </c>
      <c r="H14" s="46">
        <v>0.06</v>
      </c>
      <c r="I14" s="46">
        <v>4.5999999999999996</v>
      </c>
      <c r="J14" s="46">
        <v>0.2</v>
      </c>
      <c r="K14" s="46">
        <v>35.4</v>
      </c>
      <c r="L14" s="46">
        <v>146.19999999999999</v>
      </c>
      <c r="M14" s="46">
        <v>180.3</v>
      </c>
      <c r="N14" s="46">
        <v>0.28999999999999998</v>
      </c>
    </row>
    <row r="15" spans="1:14" ht="16.2" thickBot="1" x14ac:dyDescent="0.35">
      <c r="A15" s="11">
        <v>294</v>
      </c>
      <c r="B15" s="7" t="s">
        <v>36</v>
      </c>
      <c r="C15" s="7">
        <v>200</v>
      </c>
      <c r="D15" s="7">
        <v>0.2</v>
      </c>
      <c r="E15" s="7">
        <v>0</v>
      </c>
      <c r="F15" s="7">
        <v>15</v>
      </c>
      <c r="G15" s="5">
        <v>60</v>
      </c>
      <c r="H15" s="46">
        <v>0</v>
      </c>
      <c r="I15" s="46">
        <v>41</v>
      </c>
      <c r="J15" s="46">
        <v>0</v>
      </c>
      <c r="K15" s="46">
        <v>0.03</v>
      </c>
      <c r="L15" s="46">
        <v>0.3</v>
      </c>
      <c r="M15" s="46">
        <v>0.06</v>
      </c>
      <c r="N15" s="46">
        <v>0.04</v>
      </c>
    </row>
    <row r="16" spans="1:14" ht="16.2" thickBot="1" x14ac:dyDescent="0.35">
      <c r="A16" s="4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5" ht="16.2" thickBot="1" x14ac:dyDescent="0.35">
      <c r="A17" s="4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5" ht="16.2" thickBot="1" x14ac:dyDescent="0.35">
      <c r="A18" s="43">
        <v>417</v>
      </c>
      <c r="B18" s="25" t="s">
        <v>138</v>
      </c>
      <c r="C18" s="4">
        <v>50</v>
      </c>
      <c r="D18" s="7">
        <v>5.05</v>
      </c>
      <c r="E18" s="7">
        <v>4.75</v>
      </c>
      <c r="F18" s="7">
        <v>29.5</v>
      </c>
      <c r="G18" s="5">
        <v>43.3</v>
      </c>
      <c r="H18" s="5">
        <v>0.11</v>
      </c>
      <c r="I18" s="5">
        <v>0.26</v>
      </c>
      <c r="J18" s="5">
        <v>0</v>
      </c>
      <c r="K18" s="5">
        <v>0.2</v>
      </c>
      <c r="L18" s="5">
        <v>37.99</v>
      </c>
      <c r="M18" s="5">
        <v>0.5</v>
      </c>
      <c r="N18" s="7">
        <v>0.87</v>
      </c>
    </row>
    <row r="19" spans="1:15" ht="16.2" thickBot="1" x14ac:dyDescent="0.35">
      <c r="A19" s="4"/>
      <c r="B19" s="14" t="s">
        <v>18</v>
      </c>
      <c r="C19" s="7"/>
      <c r="D19" s="3">
        <f>D12+D13+D14+D15+D16+D17+D18</f>
        <v>41.449999999999996</v>
      </c>
      <c r="E19" s="3">
        <f t="shared" ref="E19:N19" si="1">E12+E13+E14+E15+E16+E17+E18</f>
        <v>30.629999999999995</v>
      </c>
      <c r="F19" s="3">
        <f t="shared" si="1"/>
        <v>127.13</v>
      </c>
      <c r="G19" s="3">
        <f t="shared" si="1"/>
        <v>742.93999999999994</v>
      </c>
      <c r="H19" s="3">
        <f t="shared" si="1"/>
        <v>0.66</v>
      </c>
      <c r="I19" s="3">
        <f t="shared" si="1"/>
        <v>61.37</v>
      </c>
      <c r="J19" s="3">
        <f t="shared" si="1"/>
        <v>0.30000000000000004</v>
      </c>
      <c r="K19" s="3">
        <f t="shared" si="1"/>
        <v>159.95999999999998</v>
      </c>
      <c r="L19" s="3">
        <f t="shared" si="1"/>
        <v>438.25000000000006</v>
      </c>
      <c r="M19" s="3">
        <f t="shared" si="1"/>
        <v>850.25999999999988</v>
      </c>
      <c r="N19" s="3">
        <f t="shared" si="1"/>
        <v>6.58</v>
      </c>
    </row>
    <row r="20" spans="1:15" ht="16.2" thickBot="1" x14ac:dyDescent="0.35">
      <c r="A20" s="4"/>
      <c r="B20" s="19" t="s">
        <v>25</v>
      </c>
      <c r="C20" s="7"/>
      <c r="D20" s="3">
        <f>D19+D10</f>
        <v>72.349999999999994</v>
      </c>
      <c r="E20" s="3">
        <f t="shared" ref="E20:N20" si="2">E19+E10</f>
        <v>59.489999999999995</v>
      </c>
      <c r="F20" s="3">
        <f t="shared" si="2"/>
        <v>223.85</v>
      </c>
      <c r="G20" s="3">
        <f t="shared" si="2"/>
        <v>1382.7399999999998</v>
      </c>
      <c r="H20" s="3">
        <f t="shared" si="2"/>
        <v>1</v>
      </c>
      <c r="I20" s="3">
        <f t="shared" si="2"/>
        <v>63.89</v>
      </c>
      <c r="J20" s="3">
        <f t="shared" si="2"/>
        <v>0.37000000000000005</v>
      </c>
      <c r="K20" s="3">
        <f t="shared" si="2"/>
        <v>229.39999999999998</v>
      </c>
      <c r="L20" s="3">
        <f t="shared" si="2"/>
        <v>1069.1300000000001</v>
      </c>
      <c r="M20" s="3">
        <f t="shared" si="2"/>
        <v>1168.82</v>
      </c>
      <c r="N20" s="3">
        <f t="shared" si="2"/>
        <v>8.9499999999999993</v>
      </c>
    </row>
    <row r="22" spans="1:15" x14ac:dyDescent="0.3">
      <c r="O22" s="8"/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zoomScale="75" zoomScaleNormal="100" workbookViewId="0">
      <selection activeCell="F37" sqref="F37"/>
    </sheetView>
  </sheetViews>
  <sheetFormatPr defaultRowHeight="14.4" x14ac:dyDescent="0.3"/>
  <cols>
    <col min="1" max="1" width="42.5546875" customWidth="1"/>
    <col min="4" max="4" width="11.6640625" customWidth="1"/>
    <col min="5" max="5" width="13.88671875" customWidth="1"/>
  </cols>
  <sheetData>
    <row r="2" spans="1:7" x14ac:dyDescent="0.3">
      <c r="A2" s="58" t="s">
        <v>131</v>
      </c>
    </row>
    <row r="3" spans="1:7" ht="15" thickBot="1" x14ac:dyDescent="0.35">
      <c r="A3" t="s">
        <v>104</v>
      </c>
    </row>
    <row r="4" spans="1:7" ht="39" customHeight="1" x14ac:dyDescent="0.3">
      <c r="A4" s="109" t="s">
        <v>105</v>
      </c>
      <c r="B4" s="111" t="s">
        <v>106</v>
      </c>
      <c r="C4" s="112"/>
      <c r="D4" s="113"/>
      <c r="E4" s="59" t="s">
        <v>2</v>
      </c>
      <c r="F4" s="60"/>
    </row>
    <row r="5" spans="1:7" ht="15" thickBot="1" x14ac:dyDescent="0.35">
      <c r="A5" s="110"/>
      <c r="B5" s="61" t="s">
        <v>107</v>
      </c>
      <c r="C5" s="61" t="s">
        <v>108</v>
      </c>
      <c r="D5" s="61" t="s">
        <v>109</v>
      </c>
      <c r="E5" s="62"/>
      <c r="F5" s="60"/>
    </row>
    <row r="6" spans="1:7" ht="15" thickBot="1" x14ac:dyDescent="0.35">
      <c r="A6" s="63" t="s">
        <v>110</v>
      </c>
      <c r="B6" s="64">
        <f>'1'!D10+'2'!D10+'3'!D10+'4'!D9+'5'!D10+'6'!D10+'7'!D10+'8'!D10+'9'!D9+'10'!D10</f>
        <v>172.47</v>
      </c>
      <c r="C6" s="64">
        <f>'1'!E10+'2'!E10+'3'!E10+'4'!E9+'5'!E10+'6'!E10+'7'!E10+'8'!E10+'9'!E9+'10'!E10</f>
        <v>162.06000000000003</v>
      </c>
      <c r="D6" s="64">
        <f>'1'!F10+'2'!F10+'3'!F10+'4'!F9+'5'!F10+'6'!F10+'7'!F10+'8'!F10+'9'!F9+'10'!F10</f>
        <v>810.47</v>
      </c>
      <c r="E6" s="64">
        <f>'1'!G10+'2'!G10+'3'!G10+'4'!G9+'5'!G10+'6'!G10+'7'!G10+'8'!G10+'9'!G9+'10'!G10</f>
        <v>6747.6900000000005</v>
      </c>
      <c r="F6" s="65">
        <v>0.25</v>
      </c>
      <c r="G6" s="66" t="s">
        <v>111</v>
      </c>
    </row>
    <row r="7" spans="1:7" ht="15" thickBot="1" x14ac:dyDescent="0.35">
      <c r="A7" s="63" t="s">
        <v>112</v>
      </c>
      <c r="B7" s="64">
        <f>B6/10</f>
        <v>17.247</v>
      </c>
      <c r="C7" s="64">
        <f>C6/10</f>
        <v>16.206000000000003</v>
      </c>
      <c r="D7" s="64">
        <f>D6/10</f>
        <v>81.046999999999997</v>
      </c>
      <c r="E7" s="64">
        <f>E6/10</f>
        <v>674.76900000000001</v>
      </c>
      <c r="F7" s="67">
        <f>E7*60/E11</f>
        <v>24.87759107393693</v>
      </c>
      <c r="G7" s="58" t="s">
        <v>113</v>
      </c>
    </row>
    <row r="8" spans="1:7" ht="16.2" thickBot="1" x14ac:dyDescent="0.35">
      <c r="A8" s="68" t="s">
        <v>114</v>
      </c>
      <c r="B8" s="64">
        <f>'1'!D20+'2'!D20+'3'!D19+'4'!D20+'5'!D20+'6'!D19+'7'!D20+'8'!D20+'9'!D19+'10'!D19</f>
        <v>367.27000000000004</v>
      </c>
      <c r="C8" s="64">
        <f>'1'!E20+'2'!E20+'3'!E19+'4'!E20+'5'!E20+'6'!E19+'7'!E20+'8'!E20+'9'!E19+'10'!E19</f>
        <v>390.02</v>
      </c>
      <c r="D8" s="64">
        <f>'1'!F20+'2'!F20+'3'!F19+'4'!F20+'5'!F20+'6'!F19+'7'!F20+'8'!F20+'9'!F19+'10'!F19</f>
        <v>1490.2799999999997</v>
      </c>
      <c r="E8" s="64">
        <f>'1'!G20+'2'!G20+'3'!G19+'4'!G20+'5'!G20+'6'!G19+'7'!G20+'8'!G20+'9'!G19+'10'!G19</f>
        <v>9526.4500000000007</v>
      </c>
      <c r="F8" s="69">
        <v>0.35</v>
      </c>
      <c r="G8" s="66" t="s">
        <v>115</v>
      </c>
    </row>
    <row r="9" spans="1:7" ht="15" thickBot="1" x14ac:dyDescent="0.35">
      <c r="A9" s="63" t="s">
        <v>116</v>
      </c>
      <c r="B9" s="64">
        <f>B8/10</f>
        <v>36.727000000000004</v>
      </c>
      <c r="C9" s="64">
        <f>C8/10</f>
        <v>39.001999999999995</v>
      </c>
      <c r="D9" s="64">
        <f>D8/10</f>
        <v>149.02799999999996</v>
      </c>
      <c r="E9" s="64">
        <f>E8/10</f>
        <v>952.6450000000001</v>
      </c>
      <c r="F9" s="67">
        <f>E9*60/E11</f>
        <v>35.122408926063066</v>
      </c>
      <c r="G9" s="58" t="s">
        <v>113</v>
      </c>
    </row>
    <row r="10" spans="1:7" ht="16.2" thickBot="1" x14ac:dyDescent="0.35">
      <c r="A10" s="68" t="s">
        <v>117</v>
      </c>
      <c r="B10" s="64">
        <f>B6+B8</f>
        <v>539.74</v>
      </c>
      <c r="C10" s="64">
        <f>C6+C8</f>
        <v>552.08000000000004</v>
      </c>
      <c r="D10" s="64">
        <f>D6+D8</f>
        <v>2300.75</v>
      </c>
      <c r="E10" s="64">
        <f>E6+E8</f>
        <v>16274.140000000001</v>
      </c>
      <c r="G10" s="1"/>
    </row>
    <row r="11" spans="1:7" ht="16.2" thickBot="1" x14ac:dyDescent="0.35">
      <c r="A11" s="70" t="s">
        <v>118</v>
      </c>
      <c r="B11" s="71">
        <f>B10/10</f>
        <v>53.974000000000004</v>
      </c>
      <c r="C11" s="71">
        <f>C7+C9</f>
        <v>55.207999999999998</v>
      </c>
      <c r="D11" s="71">
        <f>D7+D9</f>
        <v>230.07499999999996</v>
      </c>
      <c r="E11" s="71">
        <f>E7+E9</f>
        <v>1627.4140000000002</v>
      </c>
    </row>
    <row r="12" spans="1:7" ht="16.2" thickBot="1" x14ac:dyDescent="0.35">
      <c r="A12" s="95"/>
      <c r="B12" s="96"/>
      <c r="C12" s="96"/>
      <c r="D12" s="96"/>
      <c r="E12" s="96"/>
    </row>
    <row r="13" spans="1:7" ht="15" customHeight="1" thickBot="1" x14ac:dyDescent="0.35">
      <c r="A13" s="72" t="s">
        <v>119</v>
      </c>
      <c r="B13" s="73">
        <v>54</v>
      </c>
      <c r="C13" s="73">
        <v>55.2</v>
      </c>
      <c r="D13" s="73">
        <v>229.8</v>
      </c>
      <c r="E13" s="74">
        <v>1627.8</v>
      </c>
    </row>
    <row r="14" spans="1:7" ht="17.25" customHeight="1" thickBot="1" x14ac:dyDescent="0.35">
      <c r="A14" s="75"/>
      <c r="B14" s="76" t="s">
        <v>74</v>
      </c>
      <c r="C14" s="76" t="s">
        <v>75</v>
      </c>
      <c r="D14" s="76" t="s">
        <v>76</v>
      </c>
      <c r="E14" s="77"/>
    </row>
    <row r="15" spans="1:7" ht="15" thickBot="1" x14ac:dyDescent="0.35">
      <c r="A15" s="78" t="s">
        <v>120</v>
      </c>
      <c r="B15" s="79">
        <f>B11*400/E11</f>
        <v>13.266200241610308</v>
      </c>
      <c r="C15" s="79">
        <f>C11*900/E11</f>
        <v>30.531382917929914</v>
      </c>
      <c r="D15" s="79">
        <f>D11*400/E11</f>
        <v>56.549839192731518</v>
      </c>
      <c r="E15" s="80"/>
    </row>
    <row r="16" spans="1:7" ht="15" thickBot="1" x14ac:dyDescent="0.35">
      <c r="A16" s="81" t="s">
        <v>121</v>
      </c>
      <c r="B16" s="82" t="s">
        <v>122</v>
      </c>
      <c r="C16" s="82" t="s">
        <v>123</v>
      </c>
      <c r="D16" s="82" t="s">
        <v>124</v>
      </c>
      <c r="E16" s="83"/>
    </row>
    <row r="17" spans="1:7" ht="15.6" x14ac:dyDescent="0.3">
      <c r="A17" s="84"/>
      <c r="B17" s="94" t="s">
        <v>125</v>
      </c>
      <c r="C17" s="61" t="s">
        <v>10</v>
      </c>
      <c r="D17" s="61" t="s">
        <v>126</v>
      </c>
      <c r="E17" s="61" t="s">
        <v>127</v>
      </c>
    </row>
    <row r="18" spans="1:7" x14ac:dyDescent="0.3">
      <c r="A18" s="85" t="s">
        <v>128</v>
      </c>
      <c r="B18" s="86">
        <f>'1'!I21+'2'!I21+'3'!I20+'4'!I21+'5'!I21+'6'!I20+'7'!I21+'8'!I21+'9'!I20+'10'!I20</f>
        <v>555.12</v>
      </c>
      <c r="C18" s="86">
        <f>'1'!L21+'2'!L21+'3'!L20+'4'!L21+'5'!L21+'6'!L20+'7'!L21+'8'!L21+'9'!L20+'10'!L20</f>
        <v>6142.06</v>
      </c>
      <c r="D18" s="86">
        <f>'1'!M21+'2'!M21+'3'!M20+'4'!M21+'5'!M21+'6'!M20+'7'!M21+'8'!M21+'9'!M20+'10'!M20</f>
        <v>9241.5500000000011</v>
      </c>
      <c r="E18" s="87"/>
    </row>
    <row r="19" spans="1:7" x14ac:dyDescent="0.3">
      <c r="A19" s="88" t="s">
        <v>129</v>
      </c>
      <c r="B19" s="89">
        <f>B18/10</f>
        <v>55.512</v>
      </c>
      <c r="C19" s="89">
        <f>C18/10</f>
        <v>614.20600000000002</v>
      </c>
      <c r="D19" s="89">
        <f>D18/10</f>
        <v>924.15500000000009</v>
      </c>
      <c r="E19" s="99">
        <f>D19/C19</f>
        <v>1.5046336245494183</v>
      </c>
    </row>
    <row r="20" spans="1:7" x14ac:dyDescent="0.3">
      <c r="A20" s="90" t="s">
        <v>119</v>
      </c>
      <c r="B20" s="91">
        <v>42</v>
      </c>
      <c r="C20" s="91"/>
      <c r="D20" s="91"/>
      <c r="E20" s="92"/>
    </row>
    <row r="21" spans="1:7" ht="15.6" x14ac:dyDescent="0.3">
      <c r="A21" s="93"/>
      <c r="B21" s="93"/>
      <c r="C21" s="93"/>
      <c r="D21" s="93"/>
      <c r="E21" s="93"/>
      <c r="F21" s="93"/>
      <c r="G21" s="93"/>
    </row>
    <row r="22" spans="1:7" ht="15.6" x14ac:dyDescent="0.3">
      <c r="A22" s="114" t="s">
        <v>130</v>
      </c>
      <c r="B22" s="115"/>
      <c r="C22" s="115"/>
      <c r="D22" s="115"/>
      <c r="E22" s="115"/>
      <c r="F22" s="93"/>
      <c r="G22" s="93"/>
    </row>
    <row r="23" spans="1:7" ht="15.6" x14ac:dyDescent="0.3">
      <c r="A23" s="115"/>
      <c r="B23" s="115"/>
      <c r="C23" s="115"/>
      <c r="D23" s="115"/>
      <c r="E23" s="115"/>
      <c r="F23" s="93"/>
      <c r="G23" s="93"/>
    </row>
    <row r="24" spans="1:7" ht="15.6" x14ac:dyDescent="0.3">
      <c r="A24" s="115"/>
      <c r="B24" s="115"/>
      <c r="C24" s="115"/>
      <c r="D24" s="115"/>
      <c r="E24" s="115"/>
      <c r="F24" s="93"/>
      <c r="G24" s="93"/>
    </row>
    <row r="25" spans="1:7" ht="15.6" x14ac:dyDescent="0.3">
      <c r="A25" s="115"/>
      <c r="B25" s="115"/>
      <c r="C25" s="115"/>
      <c r="D25" s="115"/>
      <c r="E25" s="115"/>
      <c r="F25" s="93"/>
      <c r="G25" s="93"/>
    </row>
  </sheetData>
  <mergeCells count="3">
    <mergeCell ref="A4:A5"/>
    <mergeCell ref="B4:D4"/>
    <mergeCell ref="A22:E25"/>
  </mergeCells>
  <phoneticPr fontId="2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75" zoomScaleNormal="90" workbookViewId="0">
      <selection activeCell="I19" sqref="I19"/>
    </sheetView>
  </sheetViews>
  <sheetFormatPr defaultRowHeight="14.4" x14ac:dyDescent="0.3"/>
  <cols>
    <col min="2" max="2" width="33.33203125" customWidth="1"/>
    <col min="3" max="3" width="11.109375" customWidth="1"/>
    <col min="6" max="6" width="13.5546875" customWidth="1"/>
    <col min="7" max="7" width="15.5546875" customWidth="1"/>
  </cols>
  <sheetData>
    <row r="1" spans="1:14" x14ac:dyDescent="0.3">
      <c r="B1" s="35" t="s">
        <v>88</v>
      </c>
      <c r="C1" s="34"/>
    </row>
    <row r="2" spans="1:14" ht="15" thickBot="1" x14ac:dyDescent="0.35">
      <c r="B2" s="35" t="s">
        <v>78</v>
      </c>
    </row>
    <row r="3" spans="1:14" ht="27.75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5" customHeight="1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9"/>
      <c r="B5" s="10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5"/>
    </row>
    <row r="6" spans="1:14" ht="16.2" thickBot="1" x14ac:dyDescent="0.35">
      <c r="A6" s="11">
        <v>114</v>
      </c>
      <c r="B6" s="7" t="s">
        <v>14</v>
      </c>
      <c r="C6" s="43">
        <v>200</v>
      </c>
      <c r="D6" s="25">
        <v>8.6</v>
      </c>
      <c r="E6" s="25">
        <v>1.6</v>
      </c>
      <c r="F6" s="25">
        <v>35.700000000000003</v>
      </c>
      <c r="G6" s="26">
        <v>248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2" thickBot="1" x14ac:dyDescent="0.35">
      <c r="A7" s="12">
        <v>271</v>
      </c>
      <c r="B7" s="5" t="s">
        <v>15</v>
      </c>
      <c r="C7" s="28">
        <v>200</v>
      </c>
      <c r="D7" s="5">
        <v>3.78</v>
      </c>
      <c r="E7" s="5">
        <v>3.91</v>
      </c>
      <c r="F7" s="5">
        <v>6.04</v>
      </c>
      <c r="G7" s="5">
        <v>154.15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16.2" thickBot="1" x14ac:dyDescent="0.35">
      <c r="A8" s="12"/>
      <c r="B8" s="5" t="s">
        <v>16</v>
      </c>
      <c r="C8" s="51">
        <v>50</v>
      </c>
      <c r="D8" s="5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2" thickBot="1" x14ac:dyDescent="0.35">
      <c r="A9" s="11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13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2" thickBot="1" x14ac:dyDescent="0.35">
      <c r="A10" s="11"/>
      <c r="B10" s="14" t="s">
        <v>18</v>
      </c>
      <c r="C10" s="7"/>
      <c r="D10" s="15">
        <f>D6+D7+D8+D9</f>
        <v>20.09</v>
      </c>
      <c r="E10" s="15">
        <f t="shared" ref="E10:N10" si="0">E6+E7+E8+E9</f>
        <v>7.59</v>
      </c>
      <c r="F10" s="15">
        <f t="shared" si="0"/>
        <v>79.11999999999999</v>
      </c>
      <c r="G10" s="15">
        <f t="shared" si="0"/>
        <v>739.84999999999991</v>
      </c>
      <c r="H10" s="15">
        <f t="shared" si="0"/>
        <v>0.27</v>
      </c>
      <c r="I10" s="15">
        <f t="shared" si="0"/>
        <v>1.33</v>
      </c>
      <c r="J10" s="15">
        <f t="shared" si="0"/>
        <v>0.03</v>
      </c>
      <c r="K10" s="15">
        <f t="shared" si="0"/>
        <v>69.960000000000008</v>
      </c>
      <c r="L10" s="15">
        <f t="shared" si="0"/>
        <v>267.43</v>
      </c>
      <c r="M10" s="15">
        <f t="shared" si="0"/>
        <v>233.35999999999999</v>
      </c>
      <c r="N10" s="15">
        <f t="shared" si="0"/>
        <v>2.64</v>
      </c>
    </row>
    <row r="11" spans="1:14" ht="16.2" thickBot="1" x14ac:dyDescent="0.35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2" thickBot="1" x14ac:dyDescent="0.35">
      <c r="A12" s="12">
        <v>16</v>
      </c>
      <c r="B12" s="17" t="s">
        <v>20</v>
      </c>
      <c r="C12" s="44">
        <v>100</v>
      </c>
      <c r="D12" s="26">
        <v>1.2</v>
      </c>
      <c r="E12" s="26">
        <v>14.2</v>
      </c>
      <c r="F12" s="26">
        <v>6</v>
      </c>
      <c r="G12" s="26">
        <v>158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16.2</v>
      </c>
      <c r="M12" s="26">
        <v>18.899999999999999</v>
      </c>
      <c r="N12" s="25">
        <v>0.45</v>
      </c>
    </row>
    <row r="13" spans="1:14" ht="16.2" thickBot="1" x14ac:dyDescent="0.35">
      <c r="A13" s="12">
        <v>63</v>
      </c>
      <c r="B13" s="17" t="s">
        <v>21</v>
      </c>
      <c r="C13" s="28">
        <v>250</v>
      </c>
      <c r="D13" s="5">
        <v>6.14</v>
      </c>
      <c r="E13" s="5">
        <v>4.47</v>
      </c>
      <c r="F13" s="5">
        <v>14.43</v>
      </c>
      <c r="G13" s="5">
        <v>182.13</v>
      </c>
      <c r="H13" s="5">
        <v>0.05</v>
      </c>
      <c r="I13" s="5">
        <v>0.51</v>
      </c>
      <c r="J13" s="5">
        <v>0.1</v>
      </c>
      <c r="K13" s="5">
        <v>25.5</v>
      </c>
      <c r="L13" s="5">
        <v>15.6</v>
      </c>
      <c r="M13" s="5">
        <v>216</v>
      </c>
      <c r="N13" s="7">
        <v>0.68</v>
      </c>
    </row>
    <row r="14" spans="1:14" ht="31.8" thickBot="1" x14ac:dyDescent="0.35">
      <c r="A14" s="11">
        <v>227</v>
      </c>
      <c r="B14" s="7" t="s">
        <v>22</v>
      </c>
      <c r="C14" s="4" t="s">
        <v>136</v>
      </c>
      <c r="D14" s="22">
        <v>5.18</v>
      </c>
      <c r="E14" s="22">
        <v>6.78</v>
      </c>
      <c r="F14" s="22">
        <v>33.58</v>
      </c>
      <c r="G14" s="17">
        <v>148.6</v>
      </c>
      <c r="H14" s="5">
        <v>0.08</v>
      </c>
      <c r="I14" s="5">
        <v>0</v>
      </c>
      <c r="J14" s="5">
        <v>0</v>
      </c>
      <c r="K14" s="5">
        <v>8.5</v>
      </c>
      <c r="L14" s="5">
        <v>10.6</v>
      </c>
      <c r="M14" s="5">
        <v>46</v>
      </c>
      <c r="N14" s="7">
        <v>0.8</v>
      </c>
    </row>
    <row r="15" spans="1:14" ht="16.2" thickBot="1" x14ac:dyDescent="0.35">
      <c r="A15" s="11">
        <v>205</v>
      </c>
      <c r="B15" s="7" t="s">
        <v>23</v>
      </c>
      <c r="C15" s="4">
        <v>60</v>
      </c>
      <c r="D15" s="7">
        <v>6.62</v>
      </c>
      <c r="E15" s="7">
        <v>16.04</v>
      </c>
      <c r="F15" s="7">
        <v>1.57</v>
      </c>
      <c r="G15" s="5">
        <v>118.2</v>
      </c>
      <c r="H15" s="5">
        <v>3.5000000000000003E-2</v>
      </c>
      <c r="I15" s="5">
        <v>0.17499999999999999</v>
      </c>
      <c r="J15" s="5">
        <v>0.02</v>
      </c>
      <c r="K15" s="5">
        <v>9.3800000000000008</v>
      </c>
      <c r="L15" s="5">
        <v>10.15</v>
      </c>
      <c r="M15" s="5">
        <v>23.1</v>
      </c>
      <c r="N15" s="7">
        <v>0.995</v>
      </c>
    </row>
    <row r="16" spans="1:14" ht="16.2" thickBot="1" x14ac:dyDescent="0.35">
      <c r="A16" s="11">
        <v>300</v>
      </c>
      <c r="B16" s="7" t="s">
        <v>24</v>
      </c>
      <c r="C16" s="4" t="s">
        <v>103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0.03</v>
      </c>
      <c r="L16" s="5">
        <v>0.3</v>
      </c>
      <c r="M16" s="5">
        <v>0.06</v>
      </c>
      <c r="N16" s="7">
        <v>0.04</v>
      </c>
    </row>
    <row r="17" spans="1:14" ht="16.2" thickBot="1" x14ac:dyDescent="0.35">
      <c r="A17" s="98"/>
      <c r="B17" s="43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18"/>
      <c r="B18" s="5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2" thickBot="1" x14ac:dyDescent="0.35">
      <c r="A19" s="52">
        <v>274</v>
      </c>
      <c r="B19" s="26" t="s">
        <v>89</v>
      </c>
      <c r="C19" s="9">
        <v>50</v>
      </c>
      <c r="D19" s="5">
        <v>4.5</v>
      </c>
      <c r="E19" s="5">
        <v>9.6300000000000008</v>
      </c>
      <c r="F19" s="5">
        <v>33.520000000000003</v>
      </c>
      <c r="G19" s="5">
        <v>77.7</v>
      </c>
      <c r="H19" s="5">
        <v>0.09</v>
      </c>
      <c r="I19" s="5">
        <v>0.27</v>
      </c>
      <c r="J19" s="5">
        <v>0</v>
      </c>
      <c r="K19" s="5">
        <v>0.2</v>
      </c>
      <c r="L19" s="5">
        <v>30.75</v>
      </c>
      <c r="M19" s="5">
        <v>0.5</v>
      </c>
      <c r="N19" s="7">
        <v>0.44</v>
      </c>
    </row>
    <row r="20" spans="1:14" ht="16.2" thickBot="1" x14ac:dyDescent="0.35">
      <c r="A20" s="11"/>
      <c r="B20" s="14" t="s">
        <v>90</v>
      </c>
      <c r="C20" s="16"/>
      <c r="D20" s="3">
        <f>D12+D13+D14+D15+D16+D18+D19+D17</f>
        <v>34.6</v>
      </c>
      <c r="E20" s="3">
        <f t="shared" ref="E20:N20" si="1">E12+E13+E14+E15+E16+E18+E19+E17</f>
        <v>52.919999999999995</v>
      </c>
      <c r="F20" s="3">
        <f t="shared" si="1"/>
        <v>153.10000000000002</v>
      </c>
      <c r="G20" s="3">
        <f t="shared" si="1"/>
        <v>964.13000000000011</v>
      </c>
      <c r="H20" s="3">
        <f t="shared" si="1"/>
        <v>0.66500000000000004</v>
      </c>
      <c r="I20" s="3">
        <f t="shared" si="1"/>
        <v>6.0549999999999997</v>
      </c>
      <c r="J20" s="3">
        <f t="shared" si="1"/>
        <v>0.12000000000000001</v>
      </c>
      <c r="K20" s="3">
        <f t="shared" si="1"/>
        <v>134.33000000000001</v>
      </c>
      <c r="L20" s="3">
        <f t="shared" si="1"/>
        <v>154.95999999999998</v>
      </c>
      <c r="M20" s="3">
        <f t="shared" si="1"/>
        <v>601.96</v>
      </c>
      <c r="N20" s="3">
        <f t="shared" si="1"/>
        <v>7.5650000000000013</v>
      </c>
    </row>
    <row r="21" spans="1:14" ht="15" thickBot="1" x14ac:dyDescent="0.35">
      <c r="A21" s="53"/>
      <c r="B21" s="54" t="s">
        <v>25</v>
      </c>
      <c r="C21" s="53"/>
      <c r="D21" s="97">
        <f t="shared" ref="D21:N21" si="2">D20+D10</f>
        <v>54.69</v>
      </c>
      <c r="E21" s="97">
        <f t="shared" si="2"/>
        <v>60.509999999999991</v>
      </c>
      <c r="F21" s="97">
        <f t="shared" si="2"/>
        <v>232.22000000000003</v>
      </c>
      <c r="G21" s="97">
        <f t="shared" si="2"/>
        <v>1703.98</v>
      </c>
      <c r="H21" s="97">
        <f t="shared" si="2"/>
        <v>0.93500000000000005</v>
      </c>
      <c r="I21" s="97">
        <f t="shared" si="2"/>
        <v>7.3849999999999998</v>
      </c>
      <c r="J21" s="97">
        <f t="shared" si="2"/>
        <v>0.15000000000000002</v>
      </c>
      <c r="K21" s="97">
        <f t="shared" si="2"/>
        <v>204.29000000000002</v>
      </c>
      <c r="L21" s="97">
        <f t="shared" si="2"/>
        <v>422.39</v>
      </c>
      <c r="M21" s="97">
        <f t="shared" si="2"/>
        <v>835.32</v>
      </c>
      <c r="N21" s="97">
        <f t="shared" si="2"/>
        <v>10.205000000000002</v>
      </c>
    </row>
  </sheetData>
  <mergeCells count="6">
    <mergeCell ref="H3:J3"/>
    <mergeCell ref="K3:N3"/>
    <mergeCell ref="A3:A4"/>
    <mergeCell ref="B3:B4"/>
    <mergeCell ref="C3:C4"/>
    <mergeCell ref="D3:F3"/>
  </mergeCells>
  <phoneticPr fontId="21" type="noConversion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75" zoomScaleNormal="90" workbookViewId="0">
      <selection activeCell="I7" sqref="I7"/>
    </sheetView>
  </sheetViews>
  <sheetFormatPr defaultRowHeight="14.4" x14ac:dyDescent="0.3"/>
  <cols>
    <col min="2" max="2" width="31.109375" customWidth="1"/>
    <col min="3" max="3" width="13.109375" customWidth="1"/>
    <col min="6" max="6" width="14.33203125" customWidth="1"/>
    <col min="7" max="7" width="16.10937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134</v>
      </c>
    </row>
    <row r="3" spans="1:14" ht="23.4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53</v>
      </c>
      <c r="B6" s="25" t="s">
        <v>26</v>
      </c>
      <c r="C6" s="43">
        <v>200</v>
      </c>
      <c r="D6" s="25">
        <v>7</v>
      </c>
      <c r="E6" s="25">
        <v>7.9</v>
      </c>
      <c r="F6" s="25">
        <v>24.7</v>
      </c>
      <c r="G6" s="26">
        <v>294</v>
      </c>
      <c r="H6" s="26">
        <v>0.37</v>
      </c>
      <c r="I6" s="26">
        <v>2.5</v>
      </c>
      <c r="J6" s="26">
        <v>0</v>
      </c>
      <c r="K6" s="26">
        <v>25</v>
      </c>
      <c r="L6" s="26">
        <v>150</v>
      </c>
      <c r="M6" s="26">
        <v>30</v>
      </c>
      <c r="N6" s="25">
        <v>0.6</v>
      </c>
    </row>
    <row r="7" spans="1:14" ht="31.8" thickBot="1" x14ac:dyDescent="0.35">
      <c r="A7" s="11">
        <v>285</v>
      </c>
      <c r="B7" s="7" t="s">
        <v>27</v>
      </c>
      <c r="C7" s="7">
        <v>200</v>
      </c>
      <c r="D7" s="7">
        <v>2.4</v>
      </c>
      <c r="E7" s="7">
        <v>3.6</v>
      </c>
      <c r="F7" s="7">
        <v>27.9</v>
      </c>
      <c r="G7" s="5">
        <v>74.8</v>
      </c>
      <c r="H7" s="5">
        <v>0.02</v>
      </c>
      <c r="I7" s="5">
        <v>0.46</v>
      </c>
      <c r="J7" s="5">
        <v>0.02</v>
      </c>
      <c r="K7" s="5">
        <v>23.6</v>
      </c>
      <c r="L7" s="5">
        <v>143.6</v>
      </c>
      <c r="M7" s="5">
        <v>100</v>
      </c>
      <c r="N7" s="7">
        <v>0.76</v>
      </c>
    </row>
    <row r="8" spans="1:14" ht="31.8" thickBot="1" x14ac:dyDescent="0.35">
      <c r="A8" s="41">
        <v>377</v>
      </c>
      <c r="B8" s="25" t="s">
        <v>42</v>
      </c>
      <c r="C8" s="4" t="s">
        <v>91</v>
      </c>
      <c r="D8" s="7">
        <v>5.09</v>
      </c>
      <c r="E8" s="7">
        <v>12.31</v>
      </c>
      <c r="F8" s="7">
        <v>13.95</v>
      </c>
      <c r="G8" s="5">
        <v>154.69999999999999</v>
      </c>
      <c r="H8" s="5">
        <v>0.11</v>
      </c>
      <c r="I8" s="5">
        <v>0.14000000000000001</v>
      </c>
      <c r="J8" s="5">
        <v>0.82</v>
      </c>
      <c r="K8" s="5">
        <v>63.86</v>
      </c>
      <c r="L8" s="5">
        <v>201.16</v>
      </c>
      <c r="M8" s="5">
        <v>119.73</v>
      </c>
      <c r="N8" s="7">
        <v>1.26</v>
      </c>
    </row>
    <row r="9" spans="1:14" ht="16.2" thickBot="1" x14ac:dyDescent="0.35">
      <c r="A9" s="11"/>
      <c r="B9" s="7" t="s">
        <v>28</v>
      </c>
      <c r="C9" s="4">
        <v>50</v>
      </c>
      <c r="D9" s="7">
        <v>5.3</v>
      </c>
      <c r="E9" s="7">
        <v>4.75</v>
      </c>
      <c r="F9" s="7">
        <v>29.5</v>
      </c>
      <c r="G9" s="5">
        <v>183.3</v>
      </c>
      <c r="H9" s="5">
        <v>0.11</v>
      </c>
      <c r="I9" s="5">
        <v>0.26</v>
      </c>
      <c r="J9" s="5">
        <v>0</v>
      </c>
      <c r="K9" s="5">
        <v>0.2</v>
      </c>
      <c r="L9" s="5">
        <v>37.99</v>
      </c>
      <c r="M9" s="5">
        <v>0.5</v>
      </c>
      <c r="N9" s="7">
        <v>0.87</v>
      </c>
    </row>
    <row r="10" spans="1:14" ht="16.2" thickBot="1" x14ac:dyDescent="0.35">
      <c r="A10" s="11"/>
      <c r="B10" s="14" t="s">
        <v>18</v>
      </c>
      <c r="C10" s="7"/>
      <c r="D10" s="3">
        <f>D6+D7+D8+D9</f>
        <v>19.79</v>
      </c>
      <c r="E10" s="3">
        <f t="shared" ref="E10:N10" si="0">E6+E7+E8+E9</f>
        <v>28.560000000000002</v>
      </c>
      <c r="F10" s="3">
        <f t="shared" si="0"/>
        <v>96.05</v>
      </c>
      <c r="G10" s="3">
        <f t="shared" si="0"/>
        <v>706.8</v>
      </c>
      <c r="H10" s="3">
        <f t="shared" si="0"/>
        <v>0.61</v>
      </c>
      <c r="I10" s="3">
        <f t="shared" si="0"/>
        <v>3.3600000000000003</v>
      </c>
      <c r="J10" s="3">
        <f t="shared" si="0"/>
        <v>0.84</v>
      </c>
      <c r="K10" s="3">
        <f t="shared" si="0"/>
        <v>112.66000000000001</v>
      </c>
      <c r="L10" s="3">
        <f t="shared" si="0"/>
        <v>532.75</v>
      </c>
      <c r="M10" s="3">
        <f t="shared" si="0"/>
        <v>250.23000000000002</v>
      </c>
      <c r="N10" s="3">
        <f t="shared" si="0"/>
        <v>3.49</v>
      </c>
    </row>
    <row r="11" spans="1:14" ht="16.2" thickBot="1" x14ac:dyDescent="0.35">
      <c r="A11" s="11"/>
      <c r="B11" s="16" t="s">
        <v>29</v>
      </c>
      <c r="C11" s="7"/>
      <c r="D11" s="7"/>
      <c r="E11" s="7"/>
      <c r="F11" s="7"/>
      <c r="G11" s="5"/>
      <c r="H11" s="5"/>
      <c r="I11" s="5"/>
      <c r="J11" s="5"/>
      <c r="K11" s="5"/>
      <c r="L11" s="5"/>
      <c r="M11" s="5"/>
      <c r="N11" s="7"/>
    </row>
    <row r="12" spans="1:14" ht="16.2" thickBot="1" x14ac:dyDescent="0.35">
      <c r="A12" s="11">
        <v>19</v>
      </c>
      <c r="B12" s="7" t="s">
        <v>30</v>
      </c>
      <c r="C12" s="44">
        <v>100</v>
      </c>
      <c r="D12" s="25">
        <v>1.8</v>
      </c>
      <c r="E12" s="25">
        <v>0.2</v>
      </c>
      <c r="F12" s="25">
        <v>6.4</v>
      </c>
      <c r="G12" s="27">
        <v>164</v>
      </c>
      <c r="H12" s="26">
        <v>0.04</v>
      </c>
      <c r="I12" s="26">
        <v>15</v>
      </c>
      <c r="J12" s="26">
        <v>0</v>
      </c>
      <c r="K12" s="26">
        <v>12</v>
      </c>
      <c r="L12" s="26">
        <v>26.4</v>
      </c>
      <c r="M12" s="26">
        <v>15.6</v>
      </c>
      <c r="N12" s="25">
        <v>0.54</v>
      </c>
    </row>
    <row r="13" spans="1:14" ht="31.8" thickBot="1" x14ac:dyDescent="0.35">
      <c r="A13" s="11">
        <v>67</v>
      </c>
      <c r="B13" s="7" t="s">
        <v>31</v>
      </c>
      <c r="C13" s="4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1.56</v>
      </c>
      <c r="M13" s="5">
        <v>216</v>
      </c>
      <c r="N13" s="7">
        <v>0.68</v>
      </c>
    </row>
    <row r="14" spans="1:14" ht="31.8" thickBot="1" x14ac:dyDescent="0.35">
      <c r="A14" s="11">
        <v>371</v>
      </c>
      <c r="B14" s="7" t="s">
        <v>32</v>
      </c>
      <c r="C14" s="4">
        <v>100</v>
      </c>
      <c r="D14" s="7">
        <v>8.5299999999999994</v>
      </c>
      <c r="E14" s="7">
        <v>9.1</v>
      </c>
      <c r="F14" s="7">
        <v>0.2</v>
      </c>
      <c r="G14" s="5">
        <v>116.8</v>
      </c>
      <c r="H14" s="5">
        <v>0.06</v>
      </c>
      <c r="I14" s="5">
        <v>2.2000000000000002</v>
      </c>
      <c r="J14" s="5">
        <v>0</v>
      </c>
      <c r="K14" s="5">
        <v>21.6</v>
      </c>
      <c r="L14" s="5">
        <v>3.6</v>
      </c>
      <c r="M14" s="5">
        <v>221</v>
      </c>
      <c r="N14" s="7">
        <v>0.8</v>
      </c>
    </row>
    <row r="15" spans="1:14" ht="16.2" thickBot="1" x14ac:dyDescent="0.35">
      <c r="A15" s="11">
        <v>518</v>
      </c>
      <c r="B15" s="7" t="s">
        <v>33</v>
      </c>
      <c r="C15" s="4">
        <v>150</v>
      </c>
      <c r="D15" s="7">
        <v>3.2</v>
      </c>
      <c r="E15" s="7">
        <v>6.06</v>
      </c>
      <c r="F15" s="7">
        <v>23.3</v>
      </c>
      <c r="G15" s="5">
        <v>189</v>
      </c>
      <c r="H15" s="5">
        <v>0.3</v>
      </c>
      <c r="I15" s="5">
        <v>13.7</v>
      </c>
      <c r="J15" s="5">
        <v>0</v>
      </c>
      <c r="K15" s="5">
        <v>44.4</v>
      </c>
      <c r="L15" s="5">
        <v>55.05</v>
      </c>
      <c r="M15" s="5">
        <v>115.2</v>
      </c>
      <c r="N15" s="7">
        <v>1.8</v>
      </c>
    </row>
    <row r="16" spans="1:14" ht="16.2" thickBot="1" x14ac:dyDescent="0.35">
      <c r="A16" s="11">
        <v>648</v>
      </c>
      <c r="B16" s="7" t="s">
        <v>34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2" thickBot="1" x14ac:dyDescent="0.35">
      <c r="A17" s="11"/>
      <c r="B17" s="43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11"/>
      <c r="B18" s="7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5">
        <v>0.2</v>
      </c>
      <c r="I18" s="5">
        <v>0</v>
      </c>
      <c r="J18" s="5">
        <v>0</v>
      </c>
      <c r="K18" s="5">
        <v>45.53</v>
      </c>
      <c r="L18" s="5">
        <v>34.659999999999997</v>
      </c>
      <c r="M18" s="5">
        <v>123.3</v>
      </c>
      <c r="N18" s="7">
        <v>2.13</v>
      </c>
    </row>
    <row r="19" spans="1:14" ht="16.2" thickBot="1" x14ac:dyDescent="0.35">
      <c r="A19" s="41">
        <v>417</v>
      </c>
      <c r="B19" s="25" t="s">
        <v>138</v>
      </c>
      <c r="C19" s="4">
        <v>50</v>
      </c>
      <c r="D19" s="7">
        <v>5.3</v>
      </c>
      <c r="E19" s="7">
        <v>4.75</v>
      </c>
      <c r="F19" s="7">
        <v>29.5</v>
      </c>
      <c r="G19" s="5">
        <v>63.3</v>
      </c>
      <c r="H19" s="5">
        <v>0.11</v>
      </c>
      <c r="I19" s="5">
        <v>0.26</v>
      </c>
      <c r="J19" s="5">
        <v>0</v>
      </c>
      <c r="K19" s="5">
        <v>0.2</v>
      </c>
      <c r="L19" s="5">
        <v>37.99</v>
      </c>
      <c r="M19" s="5">
        <v>0.5</v>
      </c>
      <c r="N19" s="7">
        <v>0.87</v>
      </c>
    </row>
    <row r="20" spans="1:14" ht="16.2" thickBot="1" x14ac:dyDescent="0.35">
      <c r="A20" s="11"/>
      <c r="B20" s="14" t="s">
        <v>18</v>
      </c>
      <c r="C20" s="7"/>
      <c r="D20" s="3">
        <f>D12+D13+D14+D15+D16+D18+D19+D17</f>
        <v>37.39</v>
      </c>
      <c r="E20" s="3">
        <f t="shared" ref="E20:N20" si="1">E12+E13+E14+E15+E16+E18+E19+E17</f>
        <v>29.379999999999995</v>
      </c>
      <c r="F20" s="3">
        <f t="shared" si="1"/>
        <v>151.85</v>
      </c>
      <c r="G20" s="3">
        <f t="shared" si="1"/>
        <v>958.34</v>
      </c>
      <c r="H20" s="3">
        <f t="shared" si="1"/>
        <v>0.96</v>
      </c>
      <c r="I20" s="3">
        <f t="shared" si="1"/>
        <v>31.67</v>
      </c>
      <c r="J20" s="3">
        <f t="shared" si="1"/>
        <v>0.1</v>
      </c>
      <c r="K20" s="3">
        <f t="shared" si="1"/>
        <v>191.43</v>
      </c>
      <c r="L20" s="3">
        <f t="shared" si="1"/>
        <v>196.86</v>
      </c>
      <c r="M20" s="3">
        <f t="shared" si="1"/>
        <v>865.7</v>
      </c>
      <c r="N20" s="3">
        <f t="shared" si="1"/>
        <v>8.92</v>
      </c>
    </row>
    <row r="21" spans="1:14" ht="16.2" thickBot="1" x14ac:dyDescent="0.35">
      <c r="A21" s="11"/>
      <c r="B21" s="19" t="s">
        <v>25</v>
      </c>
      <c r="C21" s="16"/>
      <c r="D21" s="3">
        <f t="shared" ref="D21:N21" si="2">D10+D20</f>
        <v>57.18</v>
      </c>
      <c r="E21" s="3">
        <f t="shared" si="2"/>
        <v>57.94</v>
      </c>
      <c r="F21" s="3">
        <f t="shared" si="2"/>
        <v>247.89999999999998</v>
      </c>
      <c r="G21" s="3">
        <f t="shared" si="2"/>
        <v>1665.1399999999999</v>
      </c>
      <c r="H21" s="3">
        <f t="shared" si="2"/>
        <v>1.5699999999999998</v>
      </c>
      <c r="I21" s="3">
        <f t="shared" si="2"/>
        <v>35.03</v>
      </c>
      <c r="J21" s="3">
        <f t="shared" si="2"/>
        <v>0.94</v>
      </c>
      <c r="K21" s="3">
        <f t="shared" si="2"/>
        <v>304.09000000000003</v>
      </c>
      <c r="L21" s="3">
        <f t="shared" si="2"/>
        <v>729.61</v>
      </c>
      <c r="M21" s="3">
        <f t="shared" si="2"/>
        <v>1115.93</v>
      </c>
      <c r="N21" s="3">
        <f t="shared" si="2"/>
        <v>12.41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75" zoomScaleNormal="90" workbookViewId="0">
      <selection activeCell="C9" sqref="C9"/>
    </sheetView>
  </sheetViews>
  <sheetFormatPr defaultRowHeight="14.4" x14ac:dyDescent="0.3"/>
  <cols>
    <col min="2" max="2" width="31.5546875" customWidth="1"/>
    <col min="3" max="3" width="12.6640625" customWidth="1"/>
    <col min="6" max="6" width="14" customWidth="1"/>
    <col min="7" max="7" width="17" customWidth="1"/>
  </cols>
  <sheetData>
    <row r="1" spans="1:14" x14ac:dyDescent="0.3">
      <c r="B1" s="35" t="s">
        <v>88</v>
      </c>
    </row>
    <row r="2" spans="1:14" ht="15" thickBot="1" x14ac:dyDescent="0.35">
      <c r="B2" s="35" t="s">
        <v>133</v>
      </c>
    </row>
    <row r="3" spans="1:14" ht="23.4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9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302</v>
      </c>
      <c r="B6" s="25" t="s">
        <v>35</v>
      </c>
      <c r="C6" s="43">
        <v>200</v>
      </c>
      <c r="D6" s="25">
        <v>10.8</v>
      </c>
      <c r="E6" s="25">
        <v>10.199999999999999</v>
      </c>
      <c r="F6" s="25">
        <v>49.2</v>
      </c>
      <c r="G6" s="26">
        <v>297.39999999999998</v>
      </c>
      <c r="H6" s="26">
        <v>0.01</v>
      </c>
      <c r="I6" s="26">
        <v>0.61</v>
      </c>
      <c r="J6" s="26">
        <v>0.02</v>
      </c>
      <c r="K6" s="26">
        <v>80.900000000000006</v>
      </c>
      <c r="L6" s="26">
        <v>80</v>
      </c>
      <c r="M6" s="26">
        <v>154</v>
      </c>
      <c r="N6" s="25">
        <v>2.4</v>
      </c>
    </row>
    <row r="7" spans="1:14" ht="16.2" thickBot="1" x14ac:dyDescent="0.35">
      <c r="A7" s="11">
        <v>205</v>
      </c>
      <c r="B7" s="7" t="s">
        <v>23</v>
      </c>
      <c r="C7" s="4">
        <v>40</v>
      </c>
      <c r="D7" s="7">
        <v>6.62</v>
      </c>
      <c r="E7" s="7">
        <v>11.44</v>
      </c>
      <c r="F7" s="7">
        <v>1.57</v>
      </c>
      <c r="G7" s="5">
        <v>229</v>
      </c>
      <c r="H7" s="20">
        <v>4.0000000000000001E-3</v>
      </c>
      <c r="I7" s="20">
        <v>3</v>
      </c>
      <c r="J7" s="5">
        <v>0</v>
      </c>
      <c r="K7" s="5">
        <v>1.6</v>
      </c>
      <c r="L7" s="5">
        <v>5.6</v>
      </c>
      <c r="M7" s="5">
        <v>8.42</v>
      </c>
      <c r="N7" s="7">
        <v>0.126</v>
      </c>
    </row>
    <row r="8" spans="1:14" ht="16.2" thickBot="1" x14ac:dyDescent="0.35">
      <c r="A8" s="11">
        <v>294</v>
      </c>
      <c r="B8" s="7" t="s">
        <v>36</v>
      </c>
      <c r="C8" s="4" t="s">
        <v>143</v>
      </c>
      <c r="D8" s="7">
        <v>0.3</v>
      </c>
      <c r="E8" s="7">
        <v>0</v>
      </c>
      <c r="F8" s="7">
        <v>15.2</v>
      </c>
      <c r="G8" s="5">
        <v>69.900000000000006</v>
      </c>
      <c r="H8" s="20">
        <v>0</v>
      </c>
      <c r="I8" s="20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2" thickBot="1" x14ac:dyDescent="0.35">
      <c r="A9" s="11"/>
      <c r="B9" s="7" t="s">
        <v>16</v>
      </c>
      <c r="C9" s="4">
        <v>50</v>
      </c>
      <c r="D9" s="7">
        <v>2.66</v>
      </c>
      <c r="E9" s="7">
        <v>0.45</v>
      </c>
      <c r="F9" s="7">
        <v>23.86</v>
      </c>
      <c r="G9" s="5">
        <v>90</v>
      </c>
      <c r="H9" s="5">
        <v>0.1</v>
      </c>
      <c r="I9" s="5">
        <v>0</v>
      </c>
      <c r="J9" s="5">
        <v>0</v>
      </c>
      <c r="K9" s="5">
        <v>22.76</v>
      </c>
      <c r="L9" s="5">
        <v>17.88</v>
      </c>
      <c r="M9" s="5">
        <v>56.66</v>
      </c>
      <c r="N9" s="7">
        <v>1.06</v>
      </c>
    </row>
    <row r="10" spans="1:14" ht="16.2" thickBot="1" x14ac:dyDescent="0.35">
      <c r="A10" s="11"/>
      <c r="B10" s="14" t="s">
        <v>18</v>
      </c>
      <c r="C10" s="7"/>
      <c r="D10" s="3">
        <f>D6+D7+D8+D9</f>
        <v>20.380000000000003</v>
      </c>
      <c r="E10" s="3">
        <f t="shared" ref="E10:N10" si="0">E6+E7+E8+E9</f>
        <v>22.09</v>
      </c>
      <c r="F10" s="3">
        <f t="shared" si="0"/>
        <v>89.83</v>
      </c>
      <c r="G10" s="3">
        <f t="shared" si="0"/>
        <v>686.3</v>
      </c>
      <c r="H10" s="3">
        <f t="shared" si="0"/>
        <v>0.114</v>
      </c>
      <c r="I10" s="3">
        <f t="shared" si="0"/>
        <v>44.61</v>
      </c>
      <c r="J10" s="3">
        <f t="shared" si="0"/>
        <v>0.02</v>
      </c>
      <c r="K10" s="3">
        <f t="shared" si="0"/>
        <v>105.29</v>
      </c>
      <c r="L10" s="3">
        <f t="shared" si="0"/>
        <v>103.77999999999999</v>
      </c>
      <c r="M10" s="3">
        <f t="shared" si="0"/>
        <v>219.14</v>
      </c>
      <c r="N10" s="3">
        <f t="shared" si="0"/>
        <v>3.6259999999999999</v>
      </c>
    </row>
    <row r="11" spans="1:14" ht="16.2" thickBot="1" x14ac:dyDescent="0.35">
      <c r="A11" s="11"/>
      <c r="B11" s="16" t="s">
        <v>19</v>
      </c>
      <c r="C11" s="7"/>
      <c r="D11" s="7"/>
      <c r="E11" s="7"/>
      <c r="F11" s="7"/>
      <c r="G11" s="10"/>
      <c r="H11" s="31"/>
      <c r="I11" s="10"/>
      <c r="J11" s="10"/>
      <c r="K11" s="30"/>
      <c r="L11" s="42"/>
      <c r="M11" s="10"/>
      <c r="N11" s="16"/>
    </row>
    <row r="12" spans="1:14" ht="16.2" thickBot="1" x14ac:dyDescent="0.35">
      <c r="A12" s="11">
        <v>23</v>
      </c>
      <c r="B12" s="7" t="s">
        <v>37</v>
      </c>
      <c r="C12" s="44">
        <v>100</v>
      </c>
      <c r="D12" s="25">
        <v>2.4</v>
      </c>
      <c r="E12" s="25">
        <v>7.6</v>
      </c>
      <c r="F12" s="25">
        <v>13</v>
      </c>
      <c r="G12" s="26">
        <v>89.4</v>
      </c>
      <c r="H12" s="26">
        <v>0.03</v>
      </c>
      <c r="I12" s="26">
        <v>16.2</v>
      </c>
      <c r="J12" s="45">
        <v>0</v>
      </c>
      <c r="K12" s="45">
        <v>13</v>
      </c>
      <c r="L12" s="26">
        <v>16.600000000000001</v>
      </c>
      <c r="M12" s="26">
        <v>16.899999999999999</v>
      </c>
      <c r="N12" s="25">
        <v>0.5</v>
      </c>
    </row>
    <row r="13" spans="1:14" ht="31.8" thickBot="1" x14ac:dyDescent="0.35">
      <c r="A13" s="11">
        <v>56</v>
      </c>
      <c r="B13" s="7" t="s">
        <v>38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46">
        <v>0.01</v>
      </c>
      <c r="K13" s="46">
        <v>46.2</v>
      </c>
      <c r="L13" s="5">
        <v>20.3</v>
      </c>
      <c r="M13" s="5">
        <v>129</v>
      </c>
      <c r="N13" s="7">
        <v>2.8</v>
      </c>
    </row>
    <row r="14" spans="1:14" ht="16.2" thickBot="1" x14ac:dyDescent="0.35">
      <c r="A14" s="11">
        <v>534</v>
      </c>
      <c r="B14" s="7" t="s">
        <v>39</v>
      </c>
      <c r="C14" s="4">
        <v>200</v>
      </c>
      <c r="D14" s="7">
        <v>10.5</v>
      </c>
      <c r="E14" s="7">
        <v>9.1199999999999992</v>
      </c>
      <c r="F14" s="7">
        <v>11.84</v>
      </c>
      <c r="G14" s="5">
        <v>293</v>
      </c>
      <c r="H14" s="5">
        <v>3.5000000000000003E-2</v>
      </c>
      <c r="I14" s="5">
        <v>0.17499999999999999</v>
      </c>
      <c r="J14" s="46">
        <v>0.03</v>
      </c>
      <c r="K14" s="46">
        <v>9.3800000000000008</v>
      </c>
      <c r="L14" s="5">
        <v>10.51</v>
      </c>
      <c r="M14" s="5">
        <v>23.1</v>
      </c>
      <c r="N14" s="7">
        <v>0.95</v>
      </c>
    </row>
    <row r="15" spans="1:14" ht="16.2" thickBot="1" x14ac:dyDescent="0.35">
      <c r="A15" s="11">
        <v>283</v>
      </c>
      <c r="B15" s="7" t="s">
        <v>40</v>
      </c>
      <c r="C15" s="7">
        <v>200</v>
      </c>
      <c r="D15" s="7">
        <v>0.36</v>
      </c>
      <c r="E15" s="7">
        <v>0</v>
      </c>
      <c r="F15" s="7">
        <v>21.2</v>
      </c>
      <c r="G15" s="5">
        <v>88.5</v>
      </c>
      <c r="H15" s="5">
        <v>0</v>
      </c>
      <c r="I15" s="5">
        <v>0.5</v>
      </c>
      <c r="J15" s="46">
        <v>0</v>
      </c>
      <c r="K15" s="46">
        <v>0</v>
      </c>
      <c r="L15" s="5">
        <v>116.8</v>
      </c>
      <c r="M15" s="5">
        <v>0</v>
      </c>
      <c r="N15" s="7">
        <v>0.66</v>
      </c>
    </row>
    <row r="16" spans="1:14" ht="16.2" thickBot="1" x14ac:dyDescent="0.35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2" thickBot="1" x14ac:dyDescent="0.35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11"/>
      <c r="B18" s="55" t="s">
        <v>92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57.7</v>
      </c>
      <c r="H18" s="5">
        <v>0.09</v>
      </c>
      <c r="I18" s="5">
        <v>0.27</v>
      </c>
      <c r="J18" s="56">
        <v>0</v>
      </c>
      <c r="K18" s="56">
        <v>0.2</v>
      </c>
      <c r="L18" s="5">
        <v>30.75</v>
      </c>
      <c r="M18" s="5">
        <v>0.5</v>
      </c>
      <c r="N18" s="7">
        <v>0.44</v>
      </c>
    </row>
    <row r="19" spans="1:14" ht="16.2" thickBot="1" x14ac:dyDescent="0.35">
      <c r="A19" s="11"/>
      <c r="B19" s="14" t="s">
        <v>18</v>
      </c>
      <c r="C19" s="7"/>
      <c r="D19" s="3">
        <f>D12+D13+D14+D15+D16+D18+D17</f>
        <v>31.520000000000003</v>
      </c>
      <c r="E19" s="3">
        <f t="shared" ref="E19:N19" si="1">E12+E13+E14+E15+E16+E18+E17</f>
        <v>33.04</v>
      </c>
      <c r="F19" s="3">
        <f t="shared" si="1"/>
        <v>144.26</v>
      </c>
      <c r="G19" s="3">
        <f t="shared" si="1"/>
        <v>879.6</v>
      </c>
      <c r="H19" s="3">
        <f t="shared" si="1"/>
        <v>0.57499999999999996</v>
      </c>
      <c r="I19" s="3">
        <f t="shared" si="1"/>
        <v>31.164999999999999</v>
      </c>
      <c r="J19" s="3">
        <f t="shared" si="1"/>
        <v>0.04</v>
      </c>
      <c r="K19" s="3">
        <f t="shared" si="1"/>
        <v>155.61000000000001</v>
      </c>
      <c r="L19" s="3">
        <f t="shared" si="1"/>
        <v>266.32</v>
      </c>
      <c r="M19" s="3">
        <f t="shared" si="1"/>
        <v>466.9</v>
      </c>
      <c r="N19" s="3">
        <f t="shared" si="1"/>
        <v>9.51</v>
      </c>
    </row>
    <row r="20" spans="1:14" ht="16.2" thickBot="1" x14ac:dyDescent="0.35">
      <c r="A20" s="11"/>
      <c r="B20" s="19" t="s">
        <v>25</v>
      </c>
      <c r="C20" s="16"/>
      <c r="D20" s="3">
        <f>D19+D10</f>
        <v>51.900000000000006</v>
      </c>
      <c r="E20" s="3">
        <f t="shared" ref="E20:N20" si="2">E19+E10</f>
        <v>55.129999999999995</v>
      </c>
      <c r="F20" s="3">
        <f t="shared" si="2"/>
        <v>234.08999999999997</v>
      </c>
      <c r="G20" s="3">
        <f t="shared" si="2"/>
        <v>1565.9</v>
      </c>
      <c r="H20" s="3">
        <f t="shared" si="2"/>
        <v>0.68899999999999995</v>
      </c>
      <c r="I20" s="3">
        <f t="shared" si="2"/>
        <v>75.775000000000006</v>
      </c>
      <c r="J20" s="3">
        <f t="shared" si="2"/>
        <v>0.06</v>
      </c>
      <c r="K20" s="3">
        <f t="shared" si="2"/>
        <v>260.90000000000003</v>
      </c>
      <c r="L20" s="3">
        <f t="shared" si="2"/>
        <v>370.09999999999997</v>
      </c>
      <c r="M20" s="3">
        <f t="shared" si="2"/>
        <v>686.04</v>
      </c>
      <c r="N20" s="3">
        <f t="shared" si="2"/>
        <v>13.135999999999999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75" zoomScaleNormal="90" workbookViewId="0">
      <selection activeCell="H18" sqref="H18"/>
    </sheetView>
  </sheetViews>
  <sheetFormatPr defaultRowHeight="14.4" x14ac:dyDescent="0.3"/>
  <cols>
    <col min="2" max="2" width="30.88671875" customWidth="1"/>
    <col min="3" max="3" width="12.6640625" customWidth="1"/>
    <col min="6" max="6" width="12.6640625" customWidth="1"/>
    <col min="7" max="7" width="16.3320312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86</v>
      </c>
    </row>
    <row r="3" spans="1:14" ht="23.4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9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103</v>
      </c>
      <c r="B6" s="25" t="s">
        <v>41</v>
      </c>
      <c r="C6" s="43">
        <v>200</v>
      </c>
      <c r="D6" s="25">
        <v>5</v>
      </c>
      <c r="E6" s="25">
        <v>1.8</v>
      </c>
      <c r="F6" s="25">
        <v>34.1</v>
      </c>
      <c r="G6" s="26">
        <v>348.6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1.8" thickBot="1" x14ac:dyDescent="0.35">
      <c r="A7" s="11">
        <v>377</v>
      </c>
      <c r="B7" s="7" t="s">
        <v>42</v>
      </c>
      <c r="C7" s="4" t="s">
        <v>137</v>
      </c>
      <c r="D7" s="7">
        <v>5.09</v>
      </c>
      <c r="E7" s="7">
        <v>9.31</v>
      </c>
      <c r="F7" s="7">
        <v>13.95</v>
      </c>
      <c r="G7" s="5">
        <v>154.69999999999999</v>
      </c>
      <c r="H7" s="5">
        <v>0.11</v>
      </c>
      <c r="I7" s="5">
        <v>0.14000000000000001</v>
      </c>
      <c r="J7" s="5">
        <v>0.82</v>
      </c>
      <c r="K7" s="5">
        <v>63.86</v>
      </c>
      <c r="L7" s="5">
        <v>201.16</v>
      </c>
      <c r="M7" s="5">
        <v>119.73</v>
      </c>
      <c r="N7" s="7">
        <v>1.26</v>
      </c>
    </row>
    <row r="8" spans="1:14" ht="16.2" thickBot="1" x14ac:dyDescent="0.35">
      <c r="A8" s="11">
        <v>693</v>
      </c>
      <c r="B8" s="5" t="s">
        <v>15</v>
      </c>
      <c r="C8" s="28">
        <v>200</v>
      </c>
      <c r="D8" s="5">
        <v>3.78</v>
      </c>
      <c r="E8" s="5">
        <v>3.91</v>
      </c>
      <c r="F8" s="5">
        <v>6.04</v>
      </c>
      <c r="G8" s="5">
        <v>174.5</v>
      </c>
      <c r="H8" s="5">
        <v>0.02</v>
      </c>
      <c r="I8" s="5">
        <v>0.46</v>
      </c>
      <c r="J8" s="5">
        <v>0.02</v>
      </c>
      <c r="K8" s="5">
        <v>23.6</v>
      </c>
      <c r="L8" s="5">
        <v>143.6</v>
      </c>
      <c r="M8" s="5">
        <v>100</v>
      </c>
      <c r="N8" s="7">
        <v>0.76</v>
      </c>
    </row>
    <row r="9" spans="1:14" ht="16.2" thickBot="1" x14ac:dyDescent="0.35">
      <c r="A9" s="11"/>
      <c r="B9" s="14" t="s">
        <v>18</v>
      </c>
      <c r="C9" s="7"/>
      <c r="D9" s="21">
        <f>D6+D7+D8</f>
        <v>13.87</v>
      </c>
      <c r="E9" s="21">
        <f t="shared" ref="E9:N9" si="0">E6+E7+E8</f>
        <v>15.020000000000001</v>
      </c>
      <c r="F9" s="21">
        <f t="shared" si="0"/>
        <v>54.089999999999996</v>
      </c>
      <c r="G9" s="21">
        <f t="shared" si="0"/>
        <v>677.8</v>
      </c>
      <c r="H9" s="21">
        <f t="shared" si="0"/>
        <v>0.18999999999999997</v>
      </c>
      <c r="I9" s="21">
        <f t="shared" si="0"/>
        <v>1.2</v>
      </c>
      <c r="J9" s="21">
        <f t="shared" si="0"/>
        <v>0.85</v>
      </c>
      <c r="K9" s="21">
        <f t="shared" si="0"/>
        <v>110.85999999999999</v>
      </c>
      <c r="L9" s="21">
        <f t="shared" si="0"/>
        <v>419.96000000000004</v>
      </c>
      <c r="M9" s="21">
        <f t="shared" si="0"/>
        <v>295.93</v>
      </c>
      <c r="N9" s="21">
        <f t="shared" si="0"/>
        <v>2.4000000000000004</v>
      </c>
    </row>
    <row r="10" spans="1:14" ht="16.2" thickBot="1" x14ac:dyDescent="0.35">
      <c r="A10" s="11"/>
      <c r="B10" s="16" t="s">
        <v>19</v>
      </c>
      <c r="C10" s="7"/>
      <c r="D10" s="7"/>
      <c r="E10" s="7"/>
      <c r="F10" s="7"/>
      <c r="G10" s="10"/>
      <c r="H10" s="10"/>
      <c r="I10" s="10"/>
      <c r="J10" s="10"/>
      <c r="K10" s="10"/>
      <c r="L10" s="10"/>
      <c r="M10" s="10"/>
      <c r="N10" s="16"/>
    </row>
    <row r="11" spans="1:14" ht="16.2" thickBot="1" x14ac:dyDescent="0.35">
      <c r="A11" s="11">
        <v>71</v>
      </c>
      <c r="B11" s="7" t="s">
        <v>43</v>
      </c>
      <c r="C11" s="44">
        <v>100</v>
      </c>
      <c r="D11" s="7">
        <v>1.4</v>
      </c>
      <c r="E11" s="7">
        <v>0.1</v>
      </c>
      <c r="F11" s="7">
        <v>6.8</v>
      </c>
      <c r="G11" s="5">
        <v>102</v>
      </c>
      <c r="H11" s="5">
        <v>0.05</v>
      </c>
      <c r="I11" s="5">
        <v>0.51</v>
      </c>
      <c r="J11" s="5">
        <v>0.1</v>
      </c>
      <c r="K11" s="5">
        <v>25.5</v>
      </c>
      <c r="L11" s="5">
        <v>16.2</v>
      </c>
      <c r="M11" s="5">
        <v>216</v>
      </c>
      <c r="N11" s="7">
        <v>0.68</v>
      </c>
    </row>
    <row r="12" spans="1:14" ht="16.2" thickBot="1" x14ac:dyDescent="0.35">
      <c r="A12" s="11">
        <v>65</v>
      </c>
      <c r="B12" s="7" t="s">
        <v>44</v>
      </c>
      <c r="C12" s="7">
        <v>250</v>
      </c>
      <c r="D12" s="7">
        <v>2.06</v>
      </c>
      <c r="E12" s="7">
        <v>5.7</v>
      </c>
      <c r="F12" s="7">
        <v>10.62</v>
      </c>
      <c r="G12" s="5">
        <v>100</v>
      </c>
      <c r="H12" s="5">
        <v>0.02</v>
      </c>
      <c r="I12" s="5">
        <v>21.8</v>
      </c>
      <c r="J12" s="5">
        <v>0.01</v>
      </c>
      <c r="K12" s="5">
        <v>28.5</v>
      </c>
      <c r="L12" s="5">
        <v>18.7</v>
      </c>
      <c r="M12" s="5">
        <v>97</v>
      </c>
      <c r="N12" s="7">
        <v>1</v>
      </c>
    </row>
    <row r="13" spans="1:14" ht="16.2" thickBot="1" x14ac:dyDescent="0.35">
      <c r="A13" s="11">
        <v>227</v>
      </c>
      <c r="B13" s="7" t="s">
        <v>45</v>
      </c>
      <c r="C13" s="7">
        <v>200</v>
      </c>
      <c r="D13" s="7">
        <v>6.8</v>
      </c>
      <c r="E13" s="7">
        <v>12.1</v>
      </c>
      <c r="F13" s="7">
        <v>45.6</v>
      </c>
      <c r="G13" s="5">
        <v>137.30000000000001</v>
      </c>
      <c r="H13" s="5">
        <v>0.08</v>
      </c>
      <c r="I13" s="5">
        <v>0</v>
      </c>
      <c r="J13" s="5">
        <v>0</v>
      </c>
      <c r="K13" s="5">
        <v>8.5</v>
      </c>
      <c r="L13" s="5">
        <v>10.6</v>
      </c>
      <c r="M13" s="5">
        <v>46</v>
      </c>
      <c r="N13" s="7">
        <v>0.8</v>
      </c>
    </row>
    <row r="14" spans="1:14" ht="16.2" thickBot="1" x14ac:dyDescent="0.35">
      <c r="A14" s="11">
        <v>451</v>
      </c>
      <c r="B14" s="7" t="s">
        <v>46</v>
      </c>
      <c r="C14" s="7">
        <v>100</v>
      </c>
      <c r="D14" s="7">
        <v>10.68</v>
      </c>
      <c r="E14" s="7">
        <v>11.75</v>
      </c>
      <c r="F14" s="7">
        <v>5.74</v>
      </c>
      <c r="G14" s="5">
        <v>247</v>
      </c>
      <c r="H14" s="5">
        <v>0.05</v>
      </c>
      <c r="I14" s="5">
        <v>2.5</v>
      </c>
      <c r="J14" s="5">
        <v>0.01</v>
      </c>
      <c r="K14" s="5">
        <v>14.6</v>
      </c>
      <c r="L14" s="5">
        <v>21.2</v>
      </c>
      <c r="M14" s="5">
        <v>90</v>
      </c>
      <c r="N14" s="7">
        <v>1.5</v>
      </c>
    </row>
    <row r="15" spans="1:14" ht="16.2" thickBot="1" x14ac:dyDescent="0.35">
      <c r="A15" s="11">
        <v>265</v>
      </c>
      <c r="B15" s="7" t="s">
        <v>47</v>
      </c>
      <c r="C15" s="7">
        <v>25</v>
      </c>
      <c r="D15" s="7">
        <v>0.54</v>
      </c>
      <c r="E15" s="7">
        <v>3.67</v>
      </c>
      <c r="F15" s="7">
        <v>5.24</v>
      </c>
      <c r="G15" s="5">
        <v>26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">
        <v>0</v>
      </c>
    </row>
    <row r="16" spans="1:14" ht="16.2" thickBot="1" x14ac:dyDescent="0.35">
      <c r="A16" s="11">
        <v>648</v>
      </c>
      <c r="B16" s="7" t="s">
        <v>34</v>
      </c>
      <c r="C16" s="7">
        <v>200</v>
      </c>
      <c r="D16" s="7">
        <v>1.36</v>
      </c>
      <c r="E16" s="7">
        <v>0</v>
      </c>
      <c r="F16" s="7">
        <v>29.02</v>
      </c>
      <c r="G16" s="5">
        <v>73.599999999999994</v>
      </c>
      <c r="H16" s="5">
        <v>0</v>
      </c>
      <c r="I16" s="5">
        <v>0</v>
      </c>
      <c r="J16" s="5">
        <v>0</v>
      </c>
      <c r="K16" s="5">
        <v>0.9</v>
      </c>
      <c r="L16" s="5">
        <v>0.9</v>
      </c>
      <c r="M16" s="5">
        <v>0</v>
      </c>
      <c r="N16" s="7">
        <v>7.0000000000000007E-2</v>
      </c>
    </row>
    <row r="17" spans="1:14" ht="16.2" thickBot="1" x14ac:dyDescent="0.35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2" thickBot="1" x14ac:dyDescent="0.35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2" thickBot="1" x14ac:dyDescent="0.35">
      <c r="A19" s="41">
        <v>417</v>
      </c>
      <c r="B19" s="25" t="s">
        <v>93</v>
      </c>
      <c r="C19" s="43">
        <v>50</v>
      </c>
      <c r="D19" s="25">
        <v>5.3</v>
      </c>
      <c r="E19" s="25">
        <v>2.75</v>
      </c>
      <c r="F19" s="25">
        <v>29.5</v>
      </c>
      <c r="G19" s="26">
        <v>83.3</v>
      </c>
      <c r="H19" s="26">
        <v>0.11</v>
      </c>
      <c r="I19" s="26">
        <v>0.26</v>
      </c>
      <c r="J19" s="26">
        <v>0</v>
      </c>
      <c r="K19" s="26">
        <v>0.2</v>
      </c>
      <c r="L19" s="26">
        <v>37.99</v>
      </c>
      <c r="M19" s="26">
        <v>0.5</v>
      </c>
      <c r="N19" s="25">
        <v>0.87</v>
      </c>
    </row>
    <row r="20" spans="1:14" ht="16.2" thickBot="1" x14ac:dyDescent="0.35">
      <c r="A20" s="4"/>
      <c r="B20" s="14" t="s">
        <v>18</v>
      </c>
      <c r="C20" s="7"/>
      <c r="D20" s="3">
        <f>D11+D12+D13+D14+D15+D16+D17+D19+D18</f>
        <v>38.899999999999991</v>
      </c>
      <c r="E20" s="3">
        <f t="shared" ref="E20:N20" si="1">E11+E12+E13+E14+E15+E16+E17+E19+E18</f>
        <v>37.869999999999997</v>
      </c>
      <c r="F20" s="3">
        <f t="shared" si="1"/>
        <v>181.51999999999998</v>
      </c>
      <c r="G20" s="3">
        <f t="shared" si="1"/>
        <v>999.19999999999993</v>
      </c>
      <c r="H20" s="3">
        <f t="shared" si="1"/>
        <v>0.71</v>
      </c>
      <c r="I20" s="3">
        <f t="shared" si="1"/>
        <v>25.070000000000004</v>
      </c>
      <c r="J20" s="3">
        <f t="shared" si="1"/>
        <v>0.12</v>
      </c>
      <c r="K20" s="3">
        <f t="shared" si="1"/>
        <v>165.03</v>
      </c>
      <c r="L20" s="3">
        <f t="shared" si="1"/>
        <v>176.95</v>
      </c>
      <c r="M20" s="3">
        <f t="shared" si="1"/>
        <v>746.9</v>
      </c>
      <c r="N20" s="3">
        <f t="shared" si="1"/>
        <v>9.08</v>
      </c>
    </row>
    <row r="21" spans="1:14" ht="16.2" thickBot="1" x14ac:dyDescent="0.35">
      <c r="A21" s="4"/>
      <c r="B21" s="19" t="s">
        <v>25</v>
      </c>
      <c r="C21" s="7"/>
      <c r="D21" s="3">
        <f>D9+D20</f>
        <v>52.769999999999989</v>
      </c>
      <c r="E21" s="3">
        <f t="shared" ref="E21:N21" si="2">E9+E20</f>
        <v>52.89</v>
      </c>
      <c r="F21" s="3">
        <f t="shared" si="2"/>
        <v>235.60999999999999</v>
      </c>
      <c r="G21" s="3">
        <f t="shared" si="2"/>
        <v>1677</v>
      </c>
      <c r="H21" s="3">
        <f t="shared" si="2"/>
        <v>0.89999999999999991</v>
      </c>
      <c r="I21" s="3">
        <f t="shared" si="2"/>
        <v>26.270000000000003</v>
      </c>
      <c r="J21" s="3">
        <f t="shared" si="2"/>
        <v>0.97</v>
      </c>
      <c r="K21" s="3">
        <f t="shared" si="2"/>
        <v>275.89</v>
      </c>
      <c r="L21" s="3">
        <f t="shared" si="2"/>
        <v>596.91000000000008</v>
      </c>
      <c r="M21" s="3">
        <f t="shared" si="2"/>
        <v>1042.83</v>
      </c>
      <c r="N21" s="3">
        <f t="shared" si="2"/>
        <v>11.48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75" zoomScaleNormal="90" workbookViewId="0">
      <selection activeCell="L8" sqref="L8"/>
    </sheetView>
  </sheetViews>
  <sheetFormatPr defaultRowHeight="14.4" x14ac:dyDescent="0.3"/>
  <cols>
    <col min="2" max="2" width="31.88671875" customWidth="1"/>
    <col min="3" max="3" width="12.88671875" customWidth="1"/>
    <col min="6" max="6" width="14" customWidth="1"/>
    <col min="7" max="7" width="17.8867187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85</v>
      </c>
    </row>
    <row r="3" spans="1:14" ht="32.25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2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114</v>
      </c>
      <c r="B6" s="25" t="s">
        <v>95</v>
      </c>
      <c r="C6" s="25" t="s">
        <v>94</v>
      </c>
      <c r="D6" s="25">
        <v>3.6</v>
      </c>
      <c r="E6" s="25">
        <v>1.6</v>
      </c>
      <c r="F6" s="25">
        <v>35.700000000000003</v>
      </c>
      <c r="G6" s="26">
        <v>298.3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16.2" thickBot="1" x14ac:dyDescent="0.35">
      <c r="A7" s="11">
        <v>294</v>
      </c>
      <c r="B7" s="7" t="s">
        <v>144</v>
      </c>
      <c r="C7" s="7">
        <v>200</v>
      </c>
      <c r="D7" s="7">
        <v>0.2</v>
      </c>
      <c r="E7" s="7">
        <v>0</v>
      </c>
      <c r="F7" s="7">
        <v>15</v>
      </c>
      <c r="G7" s="5">
        <v>78</v>
      </c>
      <c r="H7" s="5">
        <v>0</v>
      </c>
      <c r="I7" s="5">
        <v>0</v>
      </c>
      <c r="J7" s="5">
        <v>0</v>
      </c>
      <c r="K7" s="5">
        <v>0.03</v>
      </c>
      <c r="L7" s="5">
        <v>12.53</v>
      </c>
      <c r="M7" s="5">
        <v>0.06</v>
      </c>
      <c r="N7" s="7">
        <v>0.04</v>
      </c>
    </row>
    <row r="8" spans="1:14" ht="16.2" thickBot="1" x14ac:dyDescent="0.35">
      <c r="A8" s="11"/>
      <c r="B8" s="7" t="s">
        <v>16</v>
      </c>
      <c r="C8" s="7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2" thickBot="1" x14ac:dyDescent="0.35">
      <c r="A9" s="11"/>
      <c r="B9" s="7" t="s">
        <v>49</v>
      </c>
      <c r="C9" s="7">
        <v>50</v>
      </c>
      <c r="D9" s="7">
        <v>2.2000000000000002</v>
      </c>
      <c r="E9" s="7">
        <v>0.9</v>
      </c>
      <c r="F9" s="7">
        <v>15.4</v>
      </c>
      <c r="G9" s="5">
        <v>96.2</v>
      </c>
      <c r="H9" s="5">
        <v>8.5000000000000006E-2</v>
      </c>
      <c r="I9" s="5">
        <v>0.45</v>
      </c>
      <c r="J9" s="5">
        <v>0.06</v>
      </c>
      <c r="K9" s="5">
        <v>14.43</v>
      </c>
      <c r="L9" s="5">
        <v>10.199999999999999</v>
      </c>
      <c r="M9" s="5">
        <v>94.95</v>
      </c>
      <c r="N9" s="7">
        <v>0.72</v>
      </c>
    </row>
    <row r="10" spans="1:14" ht="16.2" thickBot="1" x14ac:dyDescent="0.35">
      <c r="A10" s="11"/>
      <c r="B10" s="14" t="s">
        <v>18</v>
      </c>
      <c r="C10" s="7"/>
      <c r="D10" s="15">
        <f>D6+D7+D8+D9</f>
        <v>8.66</v>
      </c>
      <c r="E10" s="15">
        <f t="shared" ref="E10:N10" si="0">E6+E7+E8+E9</f>
        <v>2.95</v>
      </c>
      <c r="F10" s="15">
        <f t="shared" si="0"/>
        <v>89.960000000000008</v>
      </c>
      <c r="G10" s="15">
        <f t="shared" si="0"/>
        <v>562.5</v>
      </c>
      <c r="H10" s="15">
        <f t="shared" si="0"/>
        <v>0.245</v>
      </c>
      <c r="I10" s="15">
        <f t="shared" si="0"/>
        <v>1.05</v>
      </c>
      <c r="J10" s="15">
        <f t="shared" si="0"/>
        <v>6.9999999999999993E-2</v>
      </c>
      <c r="K10" s="15">
        <f t="shared" si="0"/>
        <v>60.62</v>
      </c>
      <c r="L10" s="15">
        <f t="shared" si="0"/>
        <v>115.81</v>
      </c>
      <c r="M10" s="15">
        <f t="shared" si="0"/>
        <v>227.87</v>
      </c>
      <c r="N10" s="15">
        <f t="shared" si="0"/>
        <v>2.2000000000000002</v>
      </c>
    </row>
    <row r="11" spans="1:14" ht="16.2" thickBot="1" x14ac:dyDescent="0.35">
      <c r="A11" s="11"/>
      <c r="B11" s="16" t="s">
        <v>29</v>
      </c>
      <c r="C11" s="7"/>
      <c r="D11" s="3"/>
      <c r="E11" s="3"/>
      <c r="F11" s="3"/>
      <c r="G11" s="2"/>
      <c r="H11" s="47"/>
      <c r="I11" s="47"/>
      <c r="J11" s="47"/>
      <c r="K11" s="47"/>
      <c r="L11" s="47"/>
      <c r="M11" s="47"/>
      <c r="N11" s="48"/>
    </row>
    <row r="12" spans="1:14" ht="16.2" thickBot="1" x14ac:dyDescent="0.35">
      <c r="A12" s="41"/>
      <c r="B12" s="25" t="s">
        <v>50</v>
      </c>
      <c r="C12" s="44">
        <v>100</v>
      </c>
      <c r="D12" s="25">
        <v>1.3</v>
      </c>
      <c r="E12" s="25">
        <v>0.1</v>
      </c>
      <c r="F12" s="25">
        <v>9.1</v>
      </c>
      <c r="G12" s="26">
        <v>75</v>
      </c>
      <c r="H12" s="26">
        <v>0.03</v>
      </c>
      <c r="I12" s="26">
        <v>16.2</v>
      </c>
      <c r="J12" s="26">
        <v>0</v>
      </c>
      <c r="K12" s="26">
        <v>13</v>
      </c>
      <c r="L12" s="26">
        <v>6.8</v>
      </c>
      <c r="M12" s="26">
        <v>16.899999999999999</v>
      </c>
      <c r="N12" s="25">
        <v>0.5</v>
      </c>
    </row>
    <row r="13" spans="1:14" ht="31.8" thickBot="1" x14ac:dyDescent="0.35">
      <c r="A13" s="11">
        <v>67</v>
      </c>
      <c r="B13" s="7" t="s">
        <v>51</v>
      </c>
      <c r="C13" s="7">
        <v>250</v>
      </c>
      <c r="D13" s="7">
        <v>6.44</v>
      </c>
      <c r="E13" s="7">
        <v>7.47</v>
      </c>
      <c r="F13" s="7">
        <v>14.43</v>
      </c>
      <c r="G13" s="17">
        <v>121.64</v>
      </c>
      <c r="H13" s="5">
        <v>0.05</v>
      </c>
      <c r="I13" s="5">
        <v>0.51</v>
      </c>
      <c r="J13" s="5">
        <v>0.1</v>
      </c>
      <c r="K13" s="5">
        <v>25.5</v>
      </c>
      <c r="L13" s="5">
        <v>156</v>
      </c>
      <c r="M13" s="5">
        <v>216</v>
      </c>
      <c r="N13" s="7">
        <v>0.68</v>
      </c>
    </row>
    <row r="14" spans="1:14" ht="16.2" thickBot="1" x14ac:dyDescent="0.35">
      <c r="A14" s="11">
        <v>518</v>
      </c>
      <c r="B14" s="7" t="s">
        <v>96</v>
      </c>
      <c r="C14" s="7">
        <v>180</v>
      </c>
      <c r="D14" s="7">
        <v>4.3499999999999996</v>
      </c>
      <c r="E14" s="7">
        <v>9</v>
      </c>
      <c r="F14" s="7">
        <v>24.6</v>
      </c>
      <c r="G14" s="5">
        <v>157.1</v>
      </c>
      <c r="H14" s="5">
        <v>0.3</v>
      </c>
      <c r="I14" s="5">
        <v>38.700000000000003</v>
      </c>
      <c r="J14" s="5">
        <v>0</v>
      </c>
      <c r="K14" s="5">
        <v>44.4</v>
      </c>
      <c r="L14" s="5">
        <v>55.05</v>
      </c>
      <c r="M14" s="5">
        <v>115.2</v>
      </c>
      <c r="N14" s="7">
        <v>1.8</v>
      </c>
    </row>
    <row r="15" spans="1:14" ht="16.2" thickBot="1" x14ac:dyDescent="0.35">
      <c r="A15" s="11">
        <v>437</v>
      </c>
      <c r="B15" s="7" t="s">
        <v>68</v>
      </c>
      <c r="C15" s="4" t="s">
        <v>139</v>
      </c>
      <c r="D15" s="7">
        <v>11.68</v>
      </c>
      <c r="E15" s="7">
        <v>14.21</v>
      </c>
      <c r="F15" s="7">
        <v>6.74</v>
      </c>
      <c r="G15" s="5">
        <v>231.53</v>
      </c>
      <c r="H15" s="5">
        <v>0.05</v>
      </c>
      <c r="I15" s="5">
        <v>2.5</v>
      </c>
      <c r="J15" s="5">
        <v>0.01</v>
      </c>
      <c r="K15" s="5">
        <v>14.6</v>
      </c>
      <c r="L15" s="5">
        <v>21.8</v>
      </c>
      <c r="M15" s="5">
        <v>100</v>
      </c>
      <c r="N15" s="7">
        <v>1.5</v>
      </c>
    </row>
    <row r="16" spans="1:14" ht="16.2" thickBot="1" x14ac:dyDescent="0.35">
      <c r="A16" s="11">
        <v>294</v>
      </c>
      <c r="B16" s="7" t="s">
        <v>24</v>
      </c>
      <c r="C16" s="7">
        <v>200</v>
      </c>
      <c r="D16" s="7">
        <v>0.2</v>
      </c>
      <c r="E16" s="7">
        <v>0</v>
      </c>
      <c r="F16" s="7">
        <v>15</v>
      </c>
      <c r="G16" s="5">
        <v>49.5</v>
      </c>
      <c r="H16" s="5">
        <v>0</v>
      </c>
      <c r="I16" s="5">
        <v>0</v>
      </c>
      <c r="J16" s="5">
        <v>0</v>
      </c>
      <c r="K16" s="5">
        <v>20</v>
      </c>
      <c r="L16" s="5">
        <v>40</v>
      </c>
      <c r="M16" s="5">
        <v>0</v>
      </c>
      <c r="N16" s="7">
        <v>0.4</v>
      </c>
    </row>
    <row r="17" spans="1:14" ht="16.2" thickBot="1" x14ac:dyDescent="0.35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2" thickBot="1" x14ac:dyDescent="0.35">
      <c r="A18" s="11"/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2" thickBot="1" x14ac:dyDescent="0.35">
      <c r="A19" s="11">
        <v>312</v>
      </c>
      <c r="B19" s="7" t="s">
        <v>97</v>
      </c>
      <c r="C19" s="7">
        <v>50</v>
      </c>
      <c r="D19" s="7">
        <v>2.2000000000000002</v>
      </c>
      <c r="E19" s="7">
        <v>0.9</v>
      </c>
      <c r="F19" s="7">
        <v>15.4</v>
      </c>
      <c r="G19" s="5">
        <v>106.2</v>
      </c>
      <c r="H19" s="5">
        <v>8.5000000000000006E-2</v>
      </c>
      <c r="I19" s="5">
        <v>0.45</v>
      </c>
      <c r="J19" s="5">
        <v>0.06</v>
      </c>
      <c r="K19" s="5">
        <v>14.43</v>
      </c>
      <c r="L19" s="5">
        <v>140.19999999999999</v>
      </c>
      <c r="M19" s="5">
        <v>94.95</v>
      </c>
      <c r="N19" s="7">
        <v>0.72</v>
      </c>
    </row>
    <row r="20" spans="1:14" ht="16.2" thickBot="1" x14ac:dyDescent="0.35">
      <c r="A20" s="11"/>
      <c r="B20" s="14" t="s">
        <v>18</v>
      </c>
      <c r="C20" s="16"/>
      <c r="D20" s="3">
        <f>D12+D13+D14+D15+D16+D17+D19+D18</f>
        <v>36.93</v>
      </c>
      <c r="E20" s="3">
        <f t="shared" ref="E20:N20" si="1">E12+E13+E14+E15+E16+E17+E19+E18</f>
        <v>33.479999999999997</v>
      </c>
      <c r="F20" s="3">
        <f t="shared" si="1"/>
        <v>134.27000000000001</v>
      </c>
      <c r="G20" s="3">
        <f t="shared" si="1"/>
        <v>970.97</v>
      </c>
      <c r="H20" s="3">
        <f t="shared" si="1"/>
        <v>0.91500000000000004</v>
      </c>
      <c r="I20" s="3">
        <f t="shared" si="1"/>
        <v>58.360000000000007</v>
      </c>
      <c r="J20" s="3">
        <f t="shared" si="1"/>
        <v>0.16999999999999998</v>
      </c>
      <c r="K20" s="3">
        <f t="shared" si="1"/>
        <v>218.76</v>
      </c>
      <c r="L20" s="3">
        <f t="shared" si="1"/>
        <v>491.21000000000004</v>
      </c>
      <c r="M20" s="3">
        <f t="shared" si="1"/>
        <v>840.45</v>
      </c>
      <c r="N20" s="3">
        <f t="shared" si="1"/>
        <v>9.76</v>
      </c>
    </row>
    <row r="21" spans="1:14" ht="16.2" thickBot="1" x14ac:dyDescent="0.35">
      <c r="A21" s="11"/>
      <c r="B21" s="19" t="s">
        <v>25</v>
      </c>
      <c r="C21" s="16"/>
      <c r="D21" s="3">
        <f>D20+D10</f>
        <v>45.59</v>
      </c>
      <c r="E21" s="3">
        <f t="shared" ref="E21:N21" si="2">E20+E10</f>
        <v>36.43</v>
      </c>
      <c r="F21" s="3">
        <f t="shared" si="2"/>
        <v>224.23000000000002</v>
      </c>
      <c r="G21" s="3">
        <f t="shared" si="2"/>
        <v>1533.47</v>
      </c>
      <c r="H21" s="3">
        <f t="shared" si="2"/>
        <v>1.1600000000000001</v>
      </c>
      <c r="I21" s="3">
        <f t="shared" si="2"/>
        <v>59.410000000000004</v>
      </c>
      <c r="J21" s="3">
        <f t="shared" si="2"/>
        <v>0.24</v>
      </c>
      <c r="K21" s="3">
        <f t="shared" si="2"/>
        <v>279.38</v>
      </c>
      <c r="L21" s="3">
        <f t="shared" si="2"/>
        <v>607.02</v>
      </c>
      <c r="M21" s="3">
        <f t="shared" si="2"/>
        <v>1068.3200000000002</v>
      </c>
      <c r="N21" s="3">
        <f t="shared" si="2"/>
        <v>11.96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view="pageBreakPreview" zoomScale="75" zoomScaleNormal="90" workbookViewId="0">
      <selection activeCell="I22" sqref="I22"/>
    </sheetView>
  </sheetViews>
  <sheetFormatPr defaultRowHeight="14.4" x14ac:dyDescent="0.3"/>
  <cols>
    <col min="2" max="2" width="30.6640625" customWidth="1"/>
    <col min="3" max="3" width="13.5546875" customWidth="1"/>
    <col min="4" max="4" width="10.33203125" customWidth="1"/>
    <col min="6" max="6" width="13.44140625" customWidth="1"/>
    <col min="7" max="7" width="18.8867187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84</v>
      </c>
    </row>
    <row r="3" spans="1:14" ht="30.75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40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6.2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3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28.2" thickBot="1" x14ac:dyDescent="0.35">
      <c r="A6" s="41">
        <v>102</v>
      </c>
      <c r="B6" s="49" t="s">
        <v>52</v>
      </c>
      <c r="C6" s="43" t="s">
        <v>143</v>
      </c>
      <c r="D6" s="25">
        <v>5.82</v>
      </c>
      <c r="E6" s="25">
        <v>3.62</v>
      </c>
      <c r="F6" s="25">
        <v>30</v>
      </c>
      <c r="G6" s="27">
        <v>375</v>
      </c>
      <c r="H6" s="26">
        <v>0.01</v>
      </c>
      <c r="I6" s="26">
        <v>0.61</v>
      </c>
      <c r="J6" s="26">
        <v>0.02</v>
      </c>
      <c r="K6" s="26">
        <v>23.2</v>
      </c>
      <c r="L6" s="26">
        <v>73.2</v>
      </c>
      <c r="M6" s="26">
        <v>45</v>
      </c>
      <c r="N6" s="25">
        <v>0.34</v>
      </c>
    </row>
    <row r="7" spans="1:14" ht="16.2" thickBot="1" x14ac:dyDescent="0.35">
      <c r="A7" s="11">
        <v>283</v>
      </c>
      <c r="B7" s="7" t="s">
        <v>40</v>
      </c>
      <c r="C7" s="7">
        <v>200</v>
      </c>
      <c r="D7" s="7">
        <v>0.36</v>
      </c>
      <c r="E7" s="7">
        <v>0</v>
      </c>
      <c r="F7" s="7">
        <v>21.2</v>
      </c>
      <c r="G7" s="5">
        <v>108.5</v>
      </c>
      <c r="H7" s="5">
        <v>0</v>
      </c>
      <c r="I7" s="5">
        <v>0.5</v>
      </c>
      <c r="J7" s="5">
        <v>0</v>
      </c>
      <c r="K7" s="5">
        <v>0</v>
      </c>
      <c r="L7" s="5">
        <v>116.8</v>
      </c>
      <c r="M7" s="5">
        <v>0</v>
      </c>
      <c r="N7" s="7">
        <v>0.66</v>
      </c>
    </row>
    <row r="8" spans="1:14" ht="16.2" thickBot="1" x14ac:dyDescent="0.35">
      <c r="A8" s="11"/>
      <c r="B8" s="7" t="s">
        <v>16</v>
      </c>
      <c r="C8" s="4">
        <v>50</v>
      </c>
      <c r="D8" s="7">
        <v>2.66</v>
      </c>
      <c r="E8" s="7">
        <v>0.45</v>
      </c>
      <c r="F8" s="7">
        <v>23.86</v>
      </c>
      <c r="G8" s="5">
        <v>90</v>
      </c>
      <c r="H8" s="5">
        <v>0.1</v>
      </c>
      <c r="I8" s="5">
        <v>0</v>
      </c>
      <c r="J8" s="5">
        <v>0</v>
      </c>
      <c r="K8" s="5">
        <v>22.76</v>
      </c>
      <c r="L8" s="5">
        <v>17.88</v>
      </c>
      <c r="M8" s="5">
        <v>56.66</v>
      </c>
      <c r="N8" s="7">
        <v>1.06</v>
      </c>
    </row>
    <row r="9" spans="1:14" ht="16.2" thickBot="1" x14ac:dyDescent="0.35">
      <c r="A9" s="11"/>
      <c r="B9" s="7" t="s">
        <v>53</v>
      </c>
      <c r="C9" s="4">
        <v>40</v>
      </c>
      <c r="D9" s="7">
        <v>5.7</v>
      </c>
      <c r="E9" s="7">
        <v>5.3</v>
      </c>
      <c r="F9" s="7">
        <v>0.3</v>
      </c>
      <c r="G9" s="5">
        <v>172</v>
      </c>
      <c r="H9" s="5">
        <v>0</v>
      </c>
      <c r="I9" s="5">
        <v>0</v>
      </c>
      <c r="J9" s="5">
        <v>0</v>
      </c>
      <c r="K9" s="5">
        <v>5.7</v>
      </c>
      <c r="L9" s="5">
        <v>25.3</v>
      </c>
      <c r="M9" s="5">
        <v>0.08</v>
      </c>
      <c r="N9" s="7">
        <v>1.1499999999999999</v>
      </c>
    </row>
    <row r="10" spans="1:14" ht="16.2" thickBot="1" x14ac:dyDescent="0.35">
      <c r="A10" s="11"/>
      <c r="B10" s="14" t="s">
        <v>18</v>
      </c>
      <c r="C10" s="7"/>
      <c r="D10" s="3">
        <f>D6+D7+D8+D9</f>
        <v>14.54</v>
      </c>
      <c r="E10" s="3">
        <f t="shared" ref="E10:N10" si="0">E6+E7+E8+E9</f>
        <v>9.370000000000001</v>
      </c>
      <c r="F10" s="3">
        <f t="shared" si="0"/>
        <v>75.36</v>
      </c>
      <c r="G10" s="3">
        <f t="shared" si="0"/>
        <v>745.5</v>
      </c>
      <c r="H10" s="3">
        <f t="shared" si="0"/>
        <v>0.11</v>
      </c>
      <c r="I10" s="3">
        <f t="shared" si="0"/>
        <v>1.1099999999999999</v>
      </c>
      <c r="J10" s="3">
        <f t="shared" si="0"/>
        <v>0.02</v>
      </c>
      <c r="K10" s="3">
        <f t="shared" si="0"/>
        <v>51.660000000000004</v>
      </c>
      <c r="L10" s="3">
        <f t="shared" si="0"/>
        <v>233.18</v>
      </c>
      <c r="M10" s="3">
        <f t="shared" si="0"/>
        <v>101.74</v>
      </c>
      <c r="N10" s="3">
        <f t="shared" si="0"/>
        <v>3.21</v>
      </c>
    </row>
    <row r="11" spans="1:14" ht="16.2" thickBot="1" x14ac:dyDescent="0.35">
      <c r="A11" s="11"/>
      <c r="B11" s="16" t="s">
        <v>19</v>
      </c>
      <c r="C11" s="7"/>
      <c r="D11" s="7"/>
      <c r="E11" s="7"/>
      <c r="F11" s="7"/>
      <c r="G11" s="5"/>
      <c r="H11" s="5"/>
      <c r="I11" s="5"/>
      <c r="J11" s="20"/>
      <c r="K11" s="20"/>
      <c r="L11" s="5"/>
      <c r="M11" s="5"/>
      <c r="N11" s="7"/>
    </row>
    <row r="12" spans="1:14" ht="16.2" thickBot="1" x14ac:dyDescent="0.35">
      <c r="A12" s="11">
        <v>19</v>
      </c>
      <c r="B12" s="7" t="s">
        <v>54</v>
      </c>
      <c r="C12" s="44">
        <v>100</v>
      </c>
      <c r="D12" s="25">
        <v>1.2</v>
      </c>
      <c r="E12" s="25">
        <v>0.2</v>
      </c>
      <c r="F12" s="25">
        <v>6</v>
      </c>
      <c r="G12" s="26">
        <v>107.3</v>
      </c>
      <c r="H12" s="26">
        <v>0.01</v>
      </c>
      <c r="I12" s="26">
        <v>5.0999999999999996</v>
      </c>
      <c r="J12" s="29">
        <v>0</v>
      </c>
      <c r="K12" s="29">
        <v>3.89</v>
      </c>
      <c r="L12" s="26">
        <v>16.2</v>
      </c>
      <c r="M12" s="26">
        <v>18.899999999999999</v>
      </c>
      <c r="N12" s="25">
        <v>0.45</v>
      </c>
    </row>
    <row r="13" spans="1:14" ht="16.2" thickBot="1" x14ac:dyDescent="0.35">
      <c r="A13" s="11">
        <v>124</v>
      </c>
      <c r="B13" s="7" t="s">
        <v>55</v>
      </c>
      <c r="C13" s="4" t="s">
        <v>142</v>
      </c>
      <c r="D13" s="7">
        <v>2.09</v>
      </c>
      <c r="E13" s="7">
        <v>6.33</v>
      </c>
      <c r="F13" s="7">
        <v>10.64</v>
      </c>
      <c r="G13" s="5">
        <v>238</v>
      </c>
      <c r="H13" s="5">
        <v>0.05</v>
      </c>
      <c r="I13" s="5">
        <v>71.900000000000006</v>
      </c>
      <c r="J13" s="5">
        <v>0</v>
      </c>
      <c r="K13" s="5">
        <v>43</v>
      </c>
      <c r="L13" s="5">
        <v>82.6</v>
      </c>
      <c r="M13" s="5">
        <v>116</v>
      </c>
      <c r="N13" s="7">
        <v>2.7</v>
      </c>
    </row>
    <row r="14" spans="1:14" ht="28.2" thickBot="1" x14ac:dyDescent="0.35">
      <c r="A14" s="11">
        <v>206</v>
      </c>
      <c r="B14" s="22" t="s">
        <v>140</v>
      </c>
      <c r="C14" s="22" t="s">
        <v>141</v>
      </c>
      <c r="D14" s="22">
        <v>12.54</v>
      </c>
      <c r="E14" s="22">
        <v>17.329999999999998</v>
      </c>
      <c r="F14" s="22">
        <v>22.13</v>
      </c>
      <c r="G14" s="17">
        <v>257.5</v>
      </c>
      <c r="H14" s="5">
        <v>0.05</v>
      </c>
      <c r="I14" s="5">
        <v>2.5</v>
      </c>
      <c r="J14" s="5">
        <v>0.01</v>
      </c>
      <c r="K14" s="5">
        <v>14.6</v>
      </c>
      <c r="L14" s="5">
        <v>21.8</v>
      </c>
      <c r="M14" s="5">
        <v>100</v>
      </c>
      <c r="N14" s="7">
        <v>1.5</v>
      </c>
    </row>
    <row r="15" spans="1:14" ht="16.2" thickBot="1" x14ac:dyDescent="0.35">
      <c r="A15" s="11">
        <v>294</v>
      </c>
      <c r="B15" s="7" t="s">
        <v>48</v>
      </c>
      <c r="C15" s="4">
        <v>200</v>
      </c>
      <c r="D15" s="7">
        <v>0.2</v>
      </c>
      <c r="E15" s="7">
        <v>0</v>
      </c>
      <c r="F15" s="7">
        <v>15</v>
      </c>
      <c r="G15" s="5">
        <v>49.5</v>
      </c>
      <c r="H15" s="5">
        <v>0</v>
      </c>
      <c r="I15" s="5">
        <v>0</v>
      </c>
      <c r="J15" s="5">
        <v>0</v>
      </c>
      <c r="K15" s="5">
        <v>0.03</v>
      </c>
      <c r="L15" s="5">
        <v>0.3</v>
      </c>
      <c r="M15" s="5">
        <v>0.06</v>
      </c>
      <c r="N15" s="7">
        <v>0.04</v>
      </c>
    </row>
    <row r="16" spans="1:14" ht="16.2" thickBot="1" x14ac:dyDescent="0.35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2" thickBot="1" x14ac:dyDescent="0.35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41">
        <v>324</v>
      </c>
      <c r="B18" s="25" t="s">
        <v>98</v>
      </c>
      <c r="C18" s="4">
        <v>90</v>
      </c>
      <c r="D18" s="7">
        <v>5.05</v>
      </c>
      <c r="E18" s="7">
        <v>9.6300000000000008</v>
      </c>
      <c r="F18" s="7">
        <v>33.520000000000003</v>
      </c>
      <c r="G18" s="5">
        <v>117.7</v>
      </c>
      <c r="H18" s="5">
        <v>0.09</v>
      </c>
      <c r="I18" s="5">
        <v>0.27</v>
      </c>
      <c r="J18" s="5">
        <v>0</v>
      </c>
      <c r="K18" s="5">
        <v>0.2</v>
      </c>
      <c r="L18" s="5">
        <v>30.75</v>
      </c>
      <c r="M18" s="5">
        <v>0.5</v>
      </c>
      <c r="N18" s="7">
        <v>0.44</v>
      </c>
    </row>
    <row r="19" spans="1:14" ht="16.2" thickBot="1" x14ac:dyDescent="0.35">
      <c r="A19" s="11"/>
      <c r="B19" s="14" t="s">
        <v>18</v>
      </c>
      <c r="C19" s="7"/>
      <c r="D19" s="3">
        <f>D12+D13+D14+D15+D16+D18+D17</f>
        <v>31.839999999999996</v>
      </c>
      <c r="E19" s="3">
        <f t="shared" ref="E19:N19" si="1">E12+E13+E14+E15+E16+E18+E17</f>
        <v>35.29</v>
      </c>
      <c r="F19" s="3">
        <f t="shared" si="1"/>
        <v>136.29</v>
      </c>
      <c r="G19" s="3">
        <f t="shared" si="1"/>
        <v>1000</v>
      </c>
      <c r="H19" s="3">
        <f t="shared" si="1"/>
        <v>0.60000000000000009</v>
      </c>
      <c r="I19" s="3">
        <f t="shared" si="1"/>
        <v>79.77</v>
      </c>
      <c r="J19" s="3">
        <f t="shared" si="1"/>
        <v>0.01</v>
      </c>
      <c r="K19" s="3">
        <f t="shared" si="1"/>
        <v>148.55000000000001</v>
      </c>
      <c r="L19" s="3">
        <f t="shared" si="1"/>
        <v>223.01</v>
      </c>
      <c r="M19" s="3">
        <f t="shared" si="1"/>
        <v>532.86</v>
      </c>
      <c r="N19" s="3">
        <f t="shared" si="1"/>
        <v>9.2900000000000009</v>
      </c>
    </row>
    <row r="20" spans="1:14" ht="16.2" thickBot="1" x14ac:dyDescent="0.35">
      <c r="A20" s="11"/>
      <c r="B20" s="19" t="s">
        <v>25</v>
      </c>
      <c r="C20" s="7"/>
      <c r="D20" s="3">
        <f>D19+D10</f>
        <v>46.379999999999995</v>
      </c>
      <c r="E20" s="3">
        <f>E19+E10</f>
        <v>44.66</v>
      </c>
      <c r="F20" s="3">
        <f t="shared" ref="F20:N20" si="2">F19+F10</f>
        <v>211.64999999999998</v>
      </c>
      <c r="G20" s="3">
        <f t="shared" si="2"/>
        <v>1745.5</v>
      </c>
      <c r="H20" s="3">
        <f t="shared" si="2"/>
        <v>0.71000000000000008</v>
      </c>
      <c r="I20" s="3">
        <f t="shared" si="2"/>
        <v>80.88</v>
      </c>
      <c r="J20" s="3">
        <f t="shared" si="2"/>
        <v>0.03</v>
      </c>
      <c r="K20" s="3">
        <f t="shared" si="2"/>
        <v>200.21</v>
      </c>
      <c r="L20" s="3">
        <f t="shared" si="2"/>
        <v>456.19</v>
      </c>
      <c r="M20" s="3">
        <f t="shared" si="2"/>
        <v>634.6</v>
      </c>
      <c r="N20" s="3">
        <f t="shared" si="2"/>
        <v>12.5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="75" zoomScaleNormal="90" workbookViewId="0">
      <selection activeCell="I19" sqref="I19"/>
    </sheetView>
  </sheetViews>
  <sheetFormatPr defaultRowHeight="14.4" x14ac:dyDescent="0.3"/>
  <cols>
    <col min="2" max="2" width="30.33203125" customWidth="1"/>
    <col min="3" max="3" width="12.109375" customWidth="1"/>
    <col min="6" max="6" width="12.44140625" customWidth="1"/>
    <col min="7" max="7" width="17.554687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83</v>
      </c>
    </row>
    <row r="3" spans="1:14" ht="36.75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19.5" customHeight="1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103</v>
      </c>
      <c r="B6" s="25" t="s">
        <v>41</v>
      </c>
      <c r="C6" s="43">
        <v>200</v>
      </c>
      <c r="D6" s="25">
        <v>5</v>
      </c>
      <c r="E6" s="25">
        <v>1.8</v>
      </c>
      <c r="F6" s="25">
        <v>45</v>
      </c>
      <c r="G6" s="26">
        <v>287.60000000000002</v>
      </c>
      <c r="H6" s="26">
        <v>0.06</v>
      </c>
      <c r="I6" s="26">
        <v>0.6</v>
      </c>
      <c r="J6" s="26">
        <v>0.01</v>
      </c>
      <c r="K6" s="26">
        <v>23.4</v>
      </c>
      <c r="L6" s="26">
        <v>75.2</v>
      </c>
      <c r="M6" s="26">
        <v>76.2</v>
      </c>
      <c r="N6" s="25">
        <v>0.38</v>
      </c>
    </row>
    <row r="7" spans="1:14" ht="31.8" thickBot="1" x14ac:dyDescent="0.35">
      <c r="A7" s="11">
        <v>377</v>
      </c>
      <c r="B7" s="7" t="s">
        <v>56</v>
      </c>
      <c r="C7" s="4" t="s">
        <v>99</v>
      </c>
      <c r="D7" s="7">
        <v>2.79</v>
      </c>
      <c r="E7" s="7">
        <v>7.71</v>
      </c>
      <c r="F7" s="7">
        <v>13.95</v>
      </c>
      <c r="G7" s="5">
        <v>124.7</v>
      </c>
      <c r="H7" s="5">
        <v>0.1</v>
      </c>
      <c r="I7" s="5">
        <v>0</v>
      </c>
      <c r="J7" s="5">
        <v>0.4</v>
      </c>
      <c r="K7" s="5">
        <v>25.16</v>
      </c>
      <c r="L7" s="5">
        <v>19.73</v>
      </c>
      <c r="M7" s="5">
        <v>56.86</v>
      </c>
      <c r="N7" s="7">
        <v>1.06</v>
      </c>
    </row>
    <row r="8" spans="1:14" ht="16.2" thickBot="1" x14ac:dyDescent="0.35">
      <c r="A8" s="11">
        <v>648</v>
      </c>
      <c r="B8" s="7" t="s">
        <v>34</v>
      </c>
      <c r="C8" s="7">
        <v>200</v>
      </c>
      <c r="D8" s="7">
        <v>1.36</v>
      </c>
      <c r="E8" s="7">
        <v>0</v>
      </c>
      <c r="F8" s="7">
        <v>29.02</v>
      </c>
      <c r="G8" s="5">
        <v>73.599999999999994</v>
      </c>
      <c r="H8" s="5">
        <v>0</v>
      </c>
      <c r="I8" s="5">
        <v>0</v>
      </c>
      <c r="J8" s="5">
        <v>0</v>
      </c>
      <c r="K8" s="5">
        <v>0.9</v>
      </c>
      <c r="L8" s="5">
        <v>0.9</v>
      </c>
      <c r="M8" s="5">
        <v>0</v>
      </c>
      <c r="N8" s="7">
        <v>7.0000000000000007E-2</v>
      </c>
    </row>
    <row r="9" spans="1:14" ht="16.2" thickBot="1" x14ac:dyDescent="0.35">
      <c r="A9" s="23"/>
      <c r="B9" s="7" t="s">
        <v>17</v>
      </c>
      <c r="C9" s="4">
        <v>70</v>
      </c>
      <c r="D9" s="7">
        <v>5.05</v>
      </c>
      <c r="E9" s="7">
        <v>1.63</v>
      </c>
      <c r="F9" s="7">
        <v>13.52</v>
      </c>
      <c r="G9" s="5">
        <v>247.7</v>
      </c>
      <c r="H9" s="5">
        <v>0.09</v>
      </c>
      <c r="I9" s="5">
        <v>0.27</v>
      </c>
      <c r="J9" s="5">
        <v>0</v>
      </c>
      <c r="K9" s="5">
        <v>0.2</v>
      </c>
      <c r="L9" s="5">
        <v>30.75</v>
      </c>
      <c r="M9" s="5">
        <v>0.5</v>
      </c>
      <c r="N9" s="7">
        <v>0.44</v>
      </c>
    </row>
    <row r="10" spans="1:14" ht="16.2" thickBot="1" x14ac:dyDescent="0.35">
      <c r="A10" s="11"/>
      <c r="B10" s="14" t="s">
        <v>18</v>
      </c>
      <c r="C10" s="7"/>
      <c r="D10" s="3">
        <f>D6+D7+D8+D9</f>
        <v>14.2</v>
      </c>
      <c r="E10" s="3">
        <f t="shared" ref="E10:N10" si="0">E6+E7+E8+E9</f>
        <v>11.14</v>
      </c>
      <c r="F10" s="3">
        <f t="shared" si="0"/>
        <v>101.49</v>
      </c>
      <c r="G10" s="3">
        <f t="shared" si="0"/>
        <v>733.59999999999991</v>
      </c>
      <c r="H10" s="3">
        <f t="shared" si="0"/>
        <v>0.25</v>
      </c>
      <c r="I10" s="3">
        <f t="shared" si="0"/>
        <v>0.87</v>
      </c>
      <c r="J10" s="3">
        <f t="shared" si="0"/>
        <v>0.41000000000000003</v>
      </c>
      <c r="K10" s="3">
        <f t="shared" si="0"/>
        <v>49.660000000000004</v>
      </c>
      <c r="L10" s="3">
        <f t="shared" si="0"/>
        <v>126.58000000000001</v>
      </c>
      <c r="M10" s="3">
        <f t="shared" si="0"/>
        <v>133.56</v>
      </c>
      <c r="N10" s="3">
        <f t="shared" si="0"/>
        <v>1.95</v>
      </c>
    </row>
    <row r="11" spans="1:14" ht="16.2" thickBot="1" x14ac:dyDescent="0.35">
      <c r="A11" s="11"/>
      <c r="B11" s="16" t="s">
        <v>19</v>
      </c>
      <c r="C11" s="7"/>
      <c r="D11" s="7"/>
      <c r="E11" s="7"/>
      <c r="F11" s="7"/>
      <c r="G11" s="6"/>
      <c r="H11" s="43"/>
      <c r="I11" s="43"/>
      <c r="J11" s="43"/>
      <c r="K11" s="43"/>
      <c r="L11" s="43"/>
      <c r="M11" s="43"/>
      <c r="N11" s="43"/>
    </row>
    <row r="12" spans="1:14" ht="16.2" thickBot="1" x14ac:dyDescent="0.35">
      <c r="A12" s="11">
        <v>16</v>
      </c>
      <c r="B12" s="7" t="s">
        <v>57</v>
      </c>
      <c r="C12" s="44">
        <v>100</v>
      </c>
      <c r="D12" s="25">
        <v>1.4</v>
      </c>
      <c r="E12" s="25">
        <v>5.0999999999999996</v>
      </c>
      <c r="F12" s="25">
        <v>9.6</v>
      </c>
      <c r="G12" s="26">
        <v>64.2</v>
      </c>
      <c r="H12" s="26">
        <v>0.01</v>
      </c>
      <c r="I12" s="26">
        <v>5.0999999999999996</v>
      </c>
      <c r="J12" s="26">
        <v>0</v>
      </c>
      <c r="K12" s="26">
        <v>3.89</v>
      </c>
      <c r="L12" s="26">
        <v>38</v>
      </c>
      <c r="M12" s="26">
        <v>18.899999999999999</v>
      </c>
      <c r="N12" s="25">
        <v>0.45</v>
      </c>
    </row>
    <row r="13" spans="1:14" ht="31.8" thickBot="1" x14ac:dyDescent="0.35">
      <c r="A13" s="11">
        <v>48</v>
      </c>
      <c r="B13" s="7" t="s">
        <v>58</v>
      </c>
      <c r="C13" s="4">
        <v>250</v>
      </c>
      <c r="D13" s="7">
        <v>9.76</v>
      </c>
      <c r="E13" s="7">
        <v>6.82</v>
      </c>
      <c r="F13" s="7">
        <v>19.010000000000002</v>
      </c>
      <c r="G13" s="17">
        <v>158.1</v>
      </c>
      <c r="H13" s="5">
        <v>0.02</v>
      </c>
      <c r="I13" s="5">
        <v>21.8</v>
      </c>
      <c r="J13" s="5">
        <v>0.01</v>
      </c>
      <c r="K13" s="5">
        <v>28.5</v>
      </c>
      <c r="L13" s="5">
        <v>18.7</v>
      </c>
      <c r="M13" s="5">
        <v>97</v>
      </c>
      <c r="N13" s="7">
        <v>1</v>
      </c>
    </row>
    <row r="14" spans="1:14" ht="16.2" thickBot="1" x14ac:dyDescent="0.35">
      <c r="A14" s="11">
        <v>212</v>
      </c>
      <c r="B14" s="7" t="s">
        <v>59</v>
      </c>
      <c r="C14" s="4">
        <v>100</v>
      </c>
      <c r="D14" s="7">
        <v>6.62</v>
      </c>
      <c r="E14" s="7">
        <v>16.04</v>
      </c>
      <c r="F14" s="7">
        <v>1.57</v>
      </c>
      <c r="G14" s="5">
        <v>251.63</v>
      </c>
      <c r="H14" s="5">
        <v>3.5000000000000003E-2</v>
      </c>
      <c r="I14" s="5">
        <v>0.17499999999999999</v>
      </c>
      <c r="J14" s="5">
        <v>0.03</v>
      </c>
      <c r="K14" s="5">
        <v>9.3800000000000008</v>
      </c>
      <c r="L14" s="5">
        <v>10.51</v>
      </c>
      <c r="M14" s="5">
        <v>123.1</v>
      </c>
      <c r="N14" s="7">
        <v>0.95</v>
      </c>
    </row>
    <row r="15" spans="1:14" ht="31.8" thickBot="1" x14ac:dyDescent="0.35">
      <c r="A15" s="11">
        <v>227</v>
      </c>
      <c r="B15" s="7" t="s">
        <v>22</v>
      </c>
      <c r="C15" s="4">
        <v>200</v>
      </c>
      <c r="D15" s="22">
        <v>5.18</v>
      </c>
      <c r="E15" s="22">
        <v>6.78</v>
      </c>
      <c r="F15" s="22">
        <v>33.58</v>
      </c>
      <c r="G15" s="17">
        <v>148.6</v>
      </c>
      <c r="H15" s="5">
        <v>0.16</v>
      </c>
      <c r="I15" s="5">
        <v>0</v>
      </c>
      <c r="J15" s="5">
        <v>0</v>
      </c>
      <c r="K15" s="5">
        <v>17</v>
      </c>
      <c r="L15" s="5">
        <v>21.2</v>
      </c>
      <c r="M15" s="5">
        <v>92</v>
      </c>
      <c r="N15" s="7">
        <v>1.6</v>
      </c>
    </row>
    <row r="16" spans="1:14" ht="16.2" thickBot="1" x14ac:dyDescent="0.35">
      <c r="A16" s="11"/>
      <c r="B16" s="7" t="s">
        <v>135</v>
      </c>
      <c r="C16" s="43">
        <v>72</v>
      </c>
      <c r="D16" s="43">
        <v>5.43</v>
      </c>
      <c r="E16" s="43">
        <v>0.9</v>
      </c>
      <c r="F16" s="43">
        <v>18.399999999999999</v>
      </c>
      <c r="G16" s="43">
        <v>124</v>
      </c>
      <c r="H16" s="5">
        <v>0.2</v>
      </c>
      <c r="I16" s="5">
        <v>0</v>
      </c>
      <c r="J16" s="46">
        <v>0</v>
      </c>
      <c r="K16" s="46">
        <v>45.53</v>
      </c>
      <c r="L16" s="5">
        <v>34.659999999999997</v>
      </c>
      <c r="M16" s="5">
        <v>123.3</v>
      </c>
      <c r="N16" s="7">
        <v>2.13</v>
      </c>
    </row>
    <row r="17" spans="1:14" ht="16.2" thickBot="1" x14ac:dyDescent="0.35">
      <c r="A17" s="11"/>
      <c r="B17" s="43" t="s">
        <v>16</v>
      </c>
      <c r="C17" s="9">
        <v>70</v>
      </c>
      <c r="D17" s="5">
        <v>5.33</v>
      </c>
      <c r="E17" s="5">
        <v>0.9</v>
      </c>
      <c r="F17" s="7">
        <v>30.6</v>
      </c>
      <c r="G17" s="5">
        <v>106</v>
      </c>
      <c r="H17" s="43">
        <v>0.2</v>
      </c>
      <c r="I17" s="43">
        <v>0</v>
      </c>
      <c r="J17" s="43">
        <v>0</v>
      </c>
      <c r="K17" s="43">
        <v>41.3</v>
      </c>
      <c r="L17" s="43">
        <v>36.700000000000003</v>
      </c>
      <c r="M17" s="43">
        <v>174.1</v>
      </c>
      <c r="N17" s="43">
        <v>2.0299999999999998</v>
      </c>
    </row>
    <row r="18" spans="1:14" ht="16.2" thickBot="1" x14ac:dyDescent="0.35">
      <c r="A18" s="11">
        <v>294</v>
      </c>
      <c r="B18" s="7" t="s">
        <v>48</v>
      </c>
      <c r="C18" s="4">
        <v>200</v>
      </c>
      <c r="D18" s="7">
        <v>0.2</v>
      </c>
      <c r="E18" s="7">
        <v>0</v>
      </c>
      <c r="F18" s="7">
        <v>15</v>
      </c>
      <c r="G18" s="5">
        <v>49.5</v>
      </c>
      <c r="H18" s="5">
        <v>0</v>
      </c>
      <c r="I18" s="5">
        <v>0</v>
      </c>
      <c r="J18" s="5">
        <v>0</v>
      </c>
      <c r="K18" s="5">
        <v>0.03</v>
      </c>
      <c r="L18" s="5">
        <v>0.3</v>
      </c>
      <c r="M18" s="5">
        <v>0.06</v>
      </c>
      <c r="N18" s="7">
        <v>0.04</v>
      </c>
    </row>
    <row r="19" spans="1:14" ht="16.2" thickBot="1" x14ac:dyDescent="0.35">
      <c r="A19" s="41">
        <v>311</v>
      </c>
      <c r="B19" s="25" t="s">
        <v>100</v>
      </c>
      <c r="C19" s="4">
        <v>50</v>
      </c>
      <c r="D19" s="7">
        <v>1.2</v>
      </c>
      <c r="E19" s="7">
        <v>0.24</v>
      </c>
      <c r="F19" s="7">
        <v>9.24</v>
      </c>
      <c r="G19" s="5">
        <v>95.6</v>
      </c>
      <c r="H19" s="5">
        <v>0.04</v>
      </c>
      <c r="I19" s="5">
        <v>0</v>
      </c>
      <c r="J19" s="5">
        <v>0</v>
      </c>
      <c r="K19" s="5">
        <v>5.6</v>
      </c>
      <c r="L19" s="5">
        <v>8</v>
      </c>
      <c r="M19" s="5">
        <v>26</v>
      </c>
      <c r="N19" s="7">
        <v>0.4</v>
      </c>
    </row>
    <row r="20" spans="1:14" ht="16.2" thickBot="1" x14ac:dyDescent="0.35">
      <c r="A20" s="11"/>
      <c r="B20" s="14" t="s">
        <v>18</v>
      </c>
      <c r="C20" s="7"/>
      <c r="D20" s="3">
        <f>D12+D13+D14+D15+D16+D18+D19+D17</f>
        <v>35.119999999999997</v>
      </c>
      <c r="E20" s="3">
        <f t="shared" ref="E20:N20" si="1">E12+E13+E14+E15+E16+E18+E19+E17</f>
        <v>36.78</v>
      </c>
      <c r="F20" s="3">
        <f t="shared" si="1"/>
        <v>137</v>
      </c>
      <c r="G20" s="3">
        <f t="shared" si="1"/>
        <v>997.63</v>
      </c>
      <c r="H20" s="3">
        <f t="shared" si="1"/>
        <v>0.66500000000000004</v>
      </c>
      <c r="I20" s="3">
        <f t="shared" si="1"/>
        <v>27.074999999999999</v>
      </c>
      <c r="J20" s="3">
        <f t="shared" si="1"/>
        <v>0.04</v>
      </c>
      <c r="K20" s="3">
        <f t="shared" si="1"/>
        <v>151.23000000000002</v>
      </c>
      <c r="L20" s="3">
        <f t="shared" si="1"/>
        <v>168.07</v>
      </c>
      <c r="M20" s="3">
        <f t="shared" si="1"/>
        <v>654.46</v>
      </c>
      <c r="N20" s="3">
        <f t="shared" si="1"/>
        <v>8.6</v>
      </c>
    </row>
    <row r="21" spans="1:14" ht="16.2" thickBot="1" x14ac:dyDescent="0.35">
      <c r="A21" s="11"/>
      <c r="B21" s="19" t="s">
        <v>25</v>
      </c>
      <c r="C21" s="7"/>
      <c r="D21" s="3">
        <f>D10+D20</f>
        <v>49.319999999999993</v>
      </c>
      <c r="E21" s="3">
        <f t="shared" ref="E21:N21" si="2">E10+E20</f>
        <v>47.92</v>
      </c>
      <c r="F21" s="3">
        <f t="shared" si="2"/>
        <v>238.49</v>
      </c>
      <c r="G21" s="3">
        <f t="shared" si="2"/>
        <v>1731.23</v>
      </c>
      <c r="H21" s="3">
        <f t="shared" si="2"/>
        <v>0.91500000000000004</v>
      </c>
      <c r="I21" s="3">
        <f t="shared" si="2"/>
        <v>27.945</v>
      </c>
      <c r="J21" s="3">
        <f t="shared" si="2"/>
        <v>0.45</v>
      </c>
      <c r="K21" s="3">
        <f t="shared" si="2"/>
        <v>200.89000000000001</v>
      </c>
      <c r="L21" s="3">
        <f t="shared" si="2"/>
        <v>294.64999999999998</v>
      </c>
      <c r="M21" s="3">
        <f t="shared" si="2"/>
        <v>788.02</v>
      </c>
      <c r="N21" s="3">
        <f t="shared" si="2"/>
        <v>10.549999999999999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75" zoomScaleNormal="90" workbookViewId="0">
      <selection activeCell="I9" sqref="I9"/>
    </sheetView>
  </sheetViews>
  <sheetFormatPr defaultRowHeight="14.4" x14ac:dyDescent="0.3"/>
  <cols>
    <col min="2" max="2" width="29.6640625" customWidth="1"/>
    <col min="3" max="3" width="13.44140625" customWidth="1"/>
    <col min="6" max="6" width="12.109375" customWidth="1"/>
    <col min="7" max="7" width="17.5546875" customWidth="1"/>
  </cols>
  <sheetData>
    <row r="1" spans="1:14" x14ac:dyDescent="0.3">
      <c r="B1" s="35" t="s">
        <v>88</v>
      </c>
    </row>
    <row r="2" spans="1:14" ht="15" thickBot="1" x14ac:dyDescent="0.35">
      <c r="B2" s="35" t="s">
        <v>82</v>
      </c>
    </row>
    <row r="3" spans="1:14" ht="36" customHeight="1" thickBot="1" x14ac:dyDescent="0.35">
      <c r="A3" s="104" t="s">
        <v>77</v>
      </c>
      <c r="B3" s="104" t="s">
        <v>0</v>
      </c>
      <c r="C3" s="104" t="s">
        <v>81</v>
      </c>
      <c r="D3" s="106" t="s">
        <v>1</v>
      </c>
      <c r="E3" s="107"/>
      <c r="F3" s="108"/>
      <c r="G3" s="37" t="s">
        <v>2</v>
      </c>
      <c r="H3" s="100" t="s">
        <v>4</v>
      </c>
      <c r="I3" s="101"/>
      <c r="J3" s="102"/>
      <c r="K3" s="100" t="s">
        <v>5</v>
      </c>
      <c r="L3" s="101"/>
      <c r="M3" s="101"/>
      <c r="N3" s="103"/>
    </row>
    <row r="4" spans="1:14" ht="21.75" customHeight="1" thickBot="1" x14ac:dyDescent="0.35">
      <c r="A4" s="105"/>
      <c r="B4" s="105"/>
      <c r="C4" s="105"/>
      <c r="D4" s="36" t="s">
        <v>74</v>
      </c>
      <c r="E4" s="36" t="s">
        <v>75</v>
      </c>
      <c r="F4" s="36" t="s">
        <v>76</v>
      </c>
      <c r="G4" s="38" t="s">
        <v>3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3" t="s">
        <v>12</v>
      </c>
    </row>
    <row r="5" spans="1:14" ht="16.2" thickBot="1" x14ac:dyDescent="0.35">
      <c r="A5" s="4"/>
      <c r="B5" s="10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7"/>
    </row>
    <row r="6" spans="1:14" ht="31.8" thickBot="1" x14ac:dyDescent="0.35">
      <c r="A6" s="41">
        <v>302</v>
      </c>
      <c r="B6" s="25" t="s">
        <v>60</v>
      </c>
      <c r="C6" s="43">
        <v>200</v>
      </c>
      <c r="D6" s="25">
        <v>6.21</v>
      </c>
      <c r="E6" s="25">
        <v>8.61</v>
      </c>
      <c r="F6" s="25">
        <v>11.92</v>
      </c>
      <c r="G6" s="26">
        <v>313.24</v>
      </c>
      <c r="H6" s="26">
        <v>0.06</v>
      </c>
      <c r="I6" s="26">
        <v>0.66</v>
      </c>
      <c r="J6" s="26">
        <v>0</v>
      </c>
      <c r="K6" s="26">
        <v>2.9</v>
      </c>
      <c r="L6" s="26">
        <v>229.8</v>
      </c>
      <c r="M6" s="26">
        <v>128.4</v>
      </c>
      <c r="N6" s="25">
        <v>0.42</v>
      </c>
    </row>
    <row r="7" spans="1:14" ht="16.2" thickBot="1" x14ac:dyDescent="0.35">
      <c r="A7" s="11"/>
      <c r="B7" s="7" t="s">
        <v>16</v>
      </c>
      <c r="C7" s="4">
        <v>50</v>
      </c>
      <c r="D7" s="7">
        <v>2.66</v>
      </c>
      <c r="E7" s="7">
        <v>0.45</v>
      </c>
      <c r="F7" s="7">
        <v>23.86</v>
      </c>
      <c r="G7" s="5">
        <v>90</v>
      </c>
      <c r="H7" s="5">
        <v>0.1</v>
      </c>
      <c r="I7" s="5">
        <v>0</v>
      </c>
      <c r="J7" s="5">
        <v>0</v>
      </c>
      <c r="K7" s="5">
        <v>22.76</v>
      </c>
      <c r="L7" s="5">
        <v>17.88</v>
      </c>
      <c r="M7" s="5">
        <v>56.66</v>
      </c>
      <c r="N7" s="7">
        <v>1.06</v>
      </c>
    </row>
    <row r="8" spans="1:14" ht="16.2" thickBot="1" x14ac:dyDescent="0.35">
      <c r="A8" s="11">
        <v>294</v>
      </c>
      <c r="B8" s="7" t="s">
        <v>36</v>
      </c>
      <c r="C8" s="4">
        <v>200</v>
      </c>
      <c r="D8" s="7">
        <v>0.3</v>
      </c>
      <c r="E8" s="7">
        <v>0</v>
      </c>
      <c r="F8" s="7">
        <v>15.2</v>
      </c>
      <c r="G8" s="5">
        <v>60</v>
      </c>
      <c r="H8" s="5">
        <v>0</v>
      </c>
      <c r="I8" s="5">
        <v>41</v>
      </c>
      <c r="J8" s="5">
        <v>0</v>
      </c>
      <c r="K8" s="5">
        <v>0.03</v>
      </c>
      <c r="L8" s="5">
        <v>0.3</v>
      </c>
      <c r="M8" s="5">
        <v>0.06</v>
      </c>
      <c r="N8" s="7">
        <v>0.04</v>
      </c>
    </row>
    <row r="9" spans="1:14" ht="16.2" thickBot="1" x14ac:dyDescent="0.35">
      <c r="A9" s="11"/>
      <c r="B9" s="7" t="s">
        <v>28</v>
      </c>
      <c r="C9" s="4">
        <v>50</v>
      </c>
      <c r="D9" s="7">
        <v>5.8</v>
      </c>
      <c r="E9" s="7">
        <v>6.3</v>
      </c>
      <c r="F9" s="7">
        <v>23.6</v>
      </c>
      <c r="G9" s="5">
        <v>183.3</v>
      </c>
      <c r="H9" s="5">
        <v>0</v>
      </c>
      <c r="I9" s="5">
        <v>1.45</v>
      </c>
      <c r="J9" s="5">
        <v>0.03</v>
      </c>
      <c r="K9" s="5">
        <v>21</v>
      </c>
      <c r="L9" s="5">
        <v>186</v>
      </c>
      <c r="M9" s="5">
        <v>138</v>
      </c>
      <c r="N9" s="7">
        <v>0.15</v>
      </c>
    </row>
    <row r="10" spans="1:14" ht="16.2" thickBot="1" x14ac:dyDescent="0.35">
      <c r="A10" s="11"/>
      <c r="B10" s="14" t="s">
        <v>18</v>
      </c>
      <c r="C10" s="7"/>
      <c r="D10" s="3">
        <f>D6+D7+D8+D9</f>
        <v>14.970000000000002</v>
      </c>
      <c r="E10" s="3">
        <f t="shared" ref="E10:N10" si="0">E6+E7+E8+E9</f>
        <v>15.36</v>
      </c>
      <c r="F10" s="3">
        <f t="shared" si="0"/>
        <v>74.580000000000013</v>
      </c>
      <c r="G10" s="3">
        <f t="shared" si="0"/>
        <v>646.54</v>
      </c>
      <c r="H10" s="3">
        <f t="shared" si="0"/>
        <v>0.16</v>
      </c>
      <c r="I10" s="3">
        <f t="shared" si="0"/>
        <v>43.11</v>
      </c>
      <c r="J10" s="3">
        <f t="shared" si="0"/>
        <v>0.03</v>
      </c>
      <c r="K10" s="3">
        <f t="shared" si="0"/>
        <v>46.69</v>
      </c>
      <c r="L10" s="3">
        <f t="shared" si="0"/>
        <v>433.98</v>
      </c>
      <c r="M10" s="3">
        <f t="shared" si="0"/>
        <v>323.12</v>
      </c>
      <c r="N10" s="3">
        <f t="shared" si="0"/>
        <v>1.67</v>
      </c>
    </row>
    <row r="11" spans="1:14" ht="16.2" thickBot="1" x14ac:dyDescent="0.35">
      <c r="A11" s="11"/>
      <c r="B11" s="16" t="s">
        <v>61</v>
      </c>
      <c r="C11" s="7"/>
      <c r="D11" s="3"/>
      <c r="E11" s="3"/>
      <c r="F11" s="3"/>
      <c r="G11" s="2"/>
      <c r="H11" s="2"/>
      <c r="I11" s="2"/>
      <c r="J11" s="24"/>
      <c r="K11" s="47"/>
      <c r="L11" s="47"/>
      <c r="M11" s="47"/>
      <c r="N11" s="47"/>
    </row>
    <row r="12" spans="1:14" ht="16.2" thickBot="1" x14ac:dyDescent="0.35">
      <c r="A12" s="11">
        <v>23</v>
      </c>
      <c r="B12" s="7" t="s">
        <v>37</v>
      </c>
      <c r="C12" s="44">
        <v>100</v>
      </c>
      <c r="D12" s="25">
        <v>2.4</v>
      </c>
      <c r="E12" s="25">
        <v>7.6</v>
      </c>
      <c r="F12" s="25">
        <v>13</v>
      </c>
      <c r="G12" s="26">
        <v>102.2</v>
      </c>
      <c r="H12" s="26">
        <v>0.03</v>
      </c>
      <c r="I12" s="26">
        <v>16.2</v>
      </c>
      <c r="J12" s="26">
        <v>0</v>
      </c>
      <c r="K12" s="26">
        <v>13</v>
      </c>
      <c r="L12" s="26">
        <v>16.600000000000001</v>
      </c>
      <c r="M12" s="26">
        <v>16.899999999999999</v>
      </c>
      <c r="N12" s="25">
        <v>0.5</v>
      </c>
    </row>
    <row r="13" spans="1:14" ht="31.8" thickBot="1" x14ac:dyDescent="0.35">
      <c r="A13" s="11">
        <v>56</v>
      </c>
      <c r="B13" s="7" t="s">
        <v>62</v>
      </c>
      <c r="C13" s="4">
        <v>250</v>
      </c>
      <c r="D13" s="7">
        <v>2.4500000000000002</v>
      </c>
      <c r="E13" s="7">
        <v>4.8899999999999997</v>
      </c>
      <c r="F13" s="7">
        <v>15.7</v>
      </c>
      <c r="G13" s="5">
        <v>121</v>
      </c>
      <c r="H13" s="5">
        <v>0.02</v>
      </c>
      <c r="I13" s="5">
        <v>14.02</v>
      </c>
      <c r="J13" s="5">
        <v>0.01</v>
      </c>
      <c r="K13" s="5">
        <v>46.2</v>
      </c>
      <c r="L13" s="5">
        <v>20.3</v>
      </c>
      <c r="M13" s="5">
        <v>129</v>
      </c>
      <c r="N13" s="7">
        <v>2.8</v>
      </c>
    </row>
    <row r="14" spans="1:14" ht="31.8" thickBot="1" x14ac:dyDescent="0.35">
      <c r="A14" s="11">
        <v>516</v>
      </c>
      <c r="B14" s="7" t="s">
        <v>63</v>
      </c>
      <c r="C14" s="4">
        <v>200</v>
      </c>
      <c r="D14" s="7">
        <v>3.88</v>
      </c>
      <c r="E14" s="7">
        <v>5.08</v>
      </c>
      <c r="F14" s="7">
        <v>24.7</v>
      </c>
      <c r="G14" s="5">
        <v>212.9</v>
      </c>
      <c r="H14" s="5">
        <v>0</v>
      </c>
      <c r="I14" s="5">
        <v>0</v>
      </c>
      <c r="J14" s="5">
        <v>0</v>
      </c>
      <c r="K14" s="5">
        <v>40.5</v>
      </c>
      <c r="L14" s="5">
        <v>7.5</v>
      </c>
      <c r="M14" s="5">
        <v>0</v>
      </c>
      <c r="N14" s="7">
        <v>0.82</v>
      </c>
    </row>
    <row r="15" spans="1:14" ht="16.2" thickBot="1" x14ac:dyDescent="0.35">
      <c r="A15" s="11">
        <v>205</v>
      </c>
      <c r="B15" s="7" t="s">
        <v>64</v>
      </c>
      <c r="C15" s="4">
        <v>100</v>
      </c>
      <c r="D15" s="7">
        <v>6.62</v>
      </c>
      <c r="E15" s="7">
        <v>16.04</v>
      </c>
      <c r="F15" s="7">
        <v>1.57</v>
      </c>
      <c r="G15" s="5">
        <v>156.94</v>
      </c>
      <c r="H15" s="5">
        <v>3.5000000000000003E-2</v>
      </c>
      <c r="I15" s="5">
        <v>0.17499999999999999</v>
      </c>
      <c r="J15" s="5">
        <v>0.02</v>
      </c>
      <c r="K15" s="5">
        <v>9.3800000000000008</v>
      </c>
      <c r="L15" s="5">
        <v>10.15</v>
      </c>
      <c r="M15" s="5">
        <v>23.1</v>
      </c>
      <c r="N15" s="7">
        <v>0.995</v>
      </c>
    </row>
    <row r="16" spans="1:14" ht="16.2" thickBot="1" x14ac:dyDescent="0.35">
      <c r="A16" s="11">
        <v>265</v>
      </c>
      <c r="B16" s="7" t="s">
        <v>47</v>
      </c>
      <c r="C16" s="4">
        <v>25</v>
      </c>
      <c r="D16" s="7">
        <v>0.54</v>
      </c>
      <c r="E16" s="7">
        <v>3.67</v>
      </c>
      <c r="F16" s="7">
        <v>5.24</v>
      </c>
      <c r="G16" s="5">
        <v>26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7">
        <v>0</v>
      </c>
    </row>
    <row r="17" spans="1:14" ht="16.2" thickBot="1" x14ac:dyDescent="0.35">
      <c r="A17" s="11"/>
      <c r="B17" s="7" t="s">
        <v>135</v>
      </c>
      <c r="C17" s="43">
        <v>72</v>
      </c>
      <c r="D17" s="43">
        <v>5.43</v>
      </c>
      <c r="E17" s="43">
        <v>0.9</v>
      </c>
      <c r="F17" s="43">
        <v>18.399999999999999</v>
      </c>
      <c r="G17" s="43">
        <v>124</v>
      </c>
      <c r="H17" s="5">
        <v>0.2</v>
      </c>
      <c r="I17" s="5">
        <v>0</v>
      </c>
      <c r="J17" s="46">
        <v>0</v>
      </c>
      <c r="K17" s="46">
        <v>45.53</v>
      </c>
      <c r="L17" s="5">
        <v>34.659999999999997</v>
      </c>
      <c r="M17" s="5">
        <v>123.3</v>
      </c>
      <c r="N17" s="7">
        <v>2.13</v>
      </c>
    </row>
    <row r="18" spans="1:14" ht="16.2" thickBot="1" x14ac:dyDescent="0.35">
      <c r="A18" s="11">
        <v>283</v>
      </c>
      <c r="B18" s="43" t="s">
        <v>16</v>
      </c>
      <c r="C18" s="9">
        <v>70</v>
      </c>
      <c r="D18" s="5">
        <v>5.33</v>
      </c>
      <c r="E18" s="5">
        <v>0.9</v>
      </c>
      <c r="F18" s="7">
        <v>30.6</v>
      </c>
      <c r="G18" s="5">
        <v>106</v>
      </c>
      <c r="H18" s="43">
        <v>0.2</v>
      </c>
      <c r="I18" s="43">
        <v>0</v>
      </c>
      <c r="J18" s="43">
        <v>0</v>
      </c>
      <c r="K18" s="43">
        <v>41.3</v>
      </c>
      <c r="L18" s="43">
        <v>36.700000000000003</v>
      </c>
      <c r="M18" s="43">
        <v>174.1</v>
      </c>
      <c r="N18" s="43">
        <v>2.0299999999999998</v>
      </c>
    </row>
    <row r="19" spans="1:14" ht="16.2" thickBot="1" x14ac:dyDescent="0.35">
      <c r="A19" s="41">
        <v>330</v>
      </c>
      <c r="B19" s="25" t="s">
        <v>101</v>
      </c>
      <c r="C19" s="4">
        <v>50</v>
      </c>
      <c r="D19" s="7">
        <v>9.8000000000000007</v>
      </c>
      <c r="E19" s="7">
        <v>6.3</v>
      </c>
      <c r="F19" s="7">
        <v>31.6</v>
      </c>
      <c r="G19" s="5">
        <v>69.8</v>
      </c>
      <c r="H19" s="5">
        <v>0</v>
      </c>
      <c r="I19" s="5">
        <v>1.45</v>
      </c>
      <c r="J19" s="5">
        <v>0.03</v>
      </c>
      <c r="K19" s="5">
        <v>21</v>
      </c>
      <c r="L19" s="5">
        <v>186</v>
      </c>
      <c r="M19" s="5">
        <v>138</v>
      </c>
      <c r="N19" s="7">
        <v>0.15</v>
      </c>
    </row>
    <row r="20" spans="1:14" ht="16.2" thickBot="1" x14ac:dyDescent="0.35">
      <c r="A20" s="11"/>
      <c r="B20" s="14" t="s">
        <v>18</v>
      </c>
      <c r="C20" s="16"/>
      <c r="D20" s="3">
        <f>D12+D13+D14+D15+D16+D18+D19+D17</f>
        <v>36.450000000000003</v>
      </c>
      <c r="E20" s="3">
        <f t="shared" ref="E20:N20" si="1">E12+E13+E14+E15+E16+E18+E19+E17</f>
        <v>45.379999999999995</v>
      </c>
      <c r="F20" s="3">
        <f t="shared" si="1"/>
        <v>140.81</v>
      </c>
      <c r="G20" s="3">
        <f t="shared" si="1"/>
        <v>918.83999999999992</v>
      </c>
      <c r="H20" s="3">
        <f t="shared" si="1"/>
        <v>0.48500000000000004</v>
      </c>
      <c r="I20" s="3">
        <f t="shared" si="1"/>
        <v>31.844999999999999</v>
      </c>
      <c r="J20" s="3">
        <f t="shared" si="1"/>
        <v>0.06</v>
      </c>
      <c r="K20" s="3">
        <f t="shared" si="1"/>
        <v>216.91</v>
      </c>
      <c r="L20" s="3">
        <f t="shared" si="1"/>
        <v>311.90999999999997</v>
      </c>
      <c r="M20" s="3">
        <f t="shared" si="1"/>
        <v>604.4</v>
      </c>
      <c r="N20" s="3">
        <f t="shared" si="1"/>
        <v>9.4250000000000007</v>
      </c>
    </row>
    <row r="21" spans="1:14" ht="16.2" thickBot="1" x14ac:dyDescent="0.35">
      <c r="A21" s="11"/>
      <c r="B21" s="19" t="s">
        <v>25</v>
      </c>
      <c r="C21" s="16"/>
      <c r="D21" s="3">
        <f t="shared" ref="D21:N21" si="2">D10+D20</f>
        <v>51.42</v>
      </c>
      <c r="E21" s="3">
        <f t="shared" si="2"/>
        <v>60.739999999999995</v>
      </c>
      <c r="F21" s="3">
        <f t="shared" si="2"/>
        <v>215.39000000000001</v>
      </c>
      <c r="G21" s="3">
        <f t="shared" si="2"/>
        <v>1565.3799999999999</v>
      </c>
      <c r="H21" s="3">
        <f t="shared" si="2"/>
        <v>0.64500000000000002</v>
      </c>
      <c r="I21" s="3">
        <f t="shared" si="2"/>
        <v>74.954999999999998</v>
      </c>
      <c r="J21" s="3">
        <f t="shared" si="2"/>
        <v>0.09</v>
      </c>
      <c r="K21" s="3">
        <f t="shared" si="2"/>
        <v>263.60000000000002</v>
      </c>
      <c r="L21" s="3">
        <f t="shared" si="2"/>
        <v>745.89</v>
      </c>
      <c r="M21" s="3">
        <f t="shared" si="2"/>
        <v>927.52</v>
      </c>
      <c r="N21" s="3">
        <f t="shared" si="2"/>
        <v>11.095000000000001</v>
      </c>
    </row>
  </sheetData>
  <mergeCells count="6">
    <mergeCell ref="K3:N3"/>
    <mergeCell ref="A3:A4"/>
    <mergeCell ref="B3:B4"/>
    <mergeCell ref="C3:C4"/>
    <mergeCell ref="D3:F3"/>
    <mergeCell ref="H3:J3"/>
  </mergeCells>
  <phoneticPr fontId="21" type="noConversion"/>
  <pageMargins left="0.7" right="0.7" top="0.75" bottom="0.75" header="0.3" footer="0.3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Тит лист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ИТОГ</vt:lpstr>
      <vt:lpstr>'Тит лист'!Область_печати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2020-09-16T00:31:56Z</cp:lastPrinted>
  <dcterms:created xsi:type="dcterms:W3CDTF">2006-09-16T00:00:00Z</dcterms:created>
  <dcterms:modified xsi:type="dcterms:W3CDTF">2023-12-12T14:32:30Z</dcterms:modified>
</cp:coreProperties>
</file>